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0" yWindow="120" windowWidth="14115" windowHeight="8670" activeTab="2"/>
  </bookViews>
  <sheets>
    <sheet name="LearningOutcomes" sheetId="3" r:id="rId1"/>
    <sheet name="CurriculumSummary" sheetId="8" r:id="rId2"/>
    <sheet name="CurriculumDetail" sheetId="9" r:id="rId3"/>
    <sheet name="UsageNotes" sheetId="10" r:id="rId4"/>
    <sheet name="ModificationNotes" sheetId="11" r:id="rId5"/>
  </sheets>
  <definedNames>
    <definedName name="_col1">#REF!</definedName>
    <definedName name="_Col2">#REF!</definedName>
    <definedName name="id.12b5c88c11ba">LearningOutcomes!$F$863</definedName>
    <definedName name="id.35fa8bd88dd8">LearningOutcomes!$F$593</definedName>
    <definedName name="id.e26ebf1d16c7">LearningOutcomes!$F$862</definedName>
  </definedNames>
  <calcPr calcId="125725"/>
</workbook>
</file>

<file path=xl/calcChain.xml><?xml version="1.0" encoding="utf-8"?>
<calcChain xmlns="http://schemas.openxmlformats.org/spreadsheetml/2006/main">
  <c r="X1400" i="9"/>
  <c r="W1400"/>
  <c r="V1400"/>
  <c r="U1400"/>
  <c r="T1400"/>
  <c r="S1400"/>
  <c r="R1400"/>
  <c r="Q1400"/>
  <c r="P1400"/>
  <c r="O1400"/>
  <c r="N1400"/>
  <c r="M1400"/>
  <c r="L1400"/>
  <c r="K1400"/>
  <c r="J1400"/>
  <c r="I1400"/>
  <c r="H1400"/>
  <c r="G1400"/>
  <c r="X1399"/>
  <c r="W1399"/>
  <c r="V1399"/>
  <c r="U1399"/>
  <c r="T1399"/>
  <c r="S1399"/>
  <c r="R1399"/>
  <c r="Q1399"/>
  <c r="P1399"/>
  <c r="O1399"/>
  <c r="N1399"/>
  <c r="M1399"/>
  <c r="L1399"/>
  <c r="K1399"/>
  <c r="J1399"/>
  <c r="I1399"/>
  <c r="H1399"/>
  <c r="G1399"/>
  <c r="X1398"/>
  <c r="W1398"/>
  <c r="V1398"/>
  <c r="U1398"/>
  <c r="T1398"/>
  <c r="S1398"/>
  <c r="R1398"/>
  <c r="Q1398"/>
  <c r="P1398"/>
  <c r="O1398"/>
  <c r="N1398"/>
  <c r="M1398"/>
  <c r="L1398"/>
  <c r="K1398"/>
  <c r="J1398"/>
  <c r="I1398"/>
  <c r="H1398"/>
  <c r="G1398"/>
  <c r="X1395"/>
  <c r="W1395"/>
  <c r="V1395"/>
  <c r="U1395"/>
  <c r="T1395"/>
  <c r="S1395"/>
  <c r="R1395"/>
  <c r="Q1395"/>
  <c r="P1395"/>
  <c r="O1395"/>
  <c r="N1395"/>
  <c r="M1395"/>
  <c r="L1395"/>
  <c r="K1395"/>
  <c r="J1395"/>
  <c r="I1395"/>
  <c r="H1395"/>
  <c r="G1395"/>
  <c r="X1394"/>
  <c r="W1394"/>
  <c r="V1394"/>
  <c r="U1394"/>
  <c r="T1394"/>
  <c r="S1394"/>
  <c r="R1394"/>
  <c r="Q1394"/>
  <c r="P1394"/>
  <c r="O1394"/>
  <c r="N1394"/>
  <c r="M1394"/>
  <c r="L1394"/>
  <c r="K1394"/>
  <c r="J1394"/>
  <c r="I1394"/>
  <c r="H1394"/>
  <c r="G1394"/>
  <c r="X1393"/>
  <c r="X1396" s="1"/>
  <c r="W1393"/>
  <c r="W1396" s="1"/>
  <c r="V1393"/>
  <c r="V1396" s="1"/>
  <c r="U1393"/>
  <c r="U1396" s="1"/>
  <c r="T1393"/>
  <c r="T1396" s="1"/>
  <c r="S1393"/>
  <c r="S1396" s="1"/>
  <c r="R1393"/>
  <c r="R1396" s="1"/>
  <c r="Q1393"/>
  <c r="Q1396" s="1"/>
  <c r="P1393"/>
  <c r="P1396" s="1"/>
  <c r="O1393"/>
  <c r="O1396" s="1"/>
  <c r="N1393"/>
  <c r="N1396" s="1"/>
  <c r="M1393"/>
  <c r="M1396" s="1"/>
  <c r="L1393"/>
  <c r="L1396" s="1"/>
  <c r="K1393"/>
  <c r="K1396" s="1"/>
  <c r="J1393"/>
  <c r="J1396" s="1"/>
  <c r="I1393"/>
  <c r="I1396" s="1"/>
  <c r="H1393"/>
  <c r="H1396" s="1"/>
  <c r="G1393"/>
  <c r="G1396" s="1"/>
  <c r="AJ186" i="8" l="1"/>
  <c r="AI186"/>
  <c r="AH186"/>
  <c r="AG186"/>
  <c r="AF186"/>
  <c r="AE186"/>
  <c r="AD186"/>
  <c r="AC186"/>
  <c r="AB186"/>
  <c r="AA186"/>
  <c r="Z186"/>
  <c r="Y186"/>
  <c r="X186"/>
  <c r="W186"/>
  <c r="V186"/>
  <c r="U186"/>
  <c r="T186"/>
  <c r="S186"/>
  <c r="R186"/>
  <c r="Q186"/>
  <c r="P186"/>
  <c r="O186"/>
  <c r="N186"/>
  <c r="M186"/>
  <c r="L186"/>
  <c r="K186"/>
  <c r="J186"/>
  <c r="I186"/>
  <c r="H186"/>
  <c r="AJ185"/>
  <c r="AI185"/>
  <c r="AH185"/>
  <c r="AG185"/>
  <c r="AF185"/>
  <c r="AE185"/>
  <c r="AD185"/>
  <c r="AC185"/>
  <c r="AB185"/>
  <c r="AA185"/>
  <c r="Z185"/>
  <c r="Y185"/>
  <c r="X185"/>
  <c r="W185"/>
  <c r="V185"/>
  <c r="U185"/>
  <c r="T185"/>
  <c r="S185"/>
  <c r="R185"/>
  <c r="Q185"/>
  <c r="P185"/>
  <c r="O185"/>
  <c r="N185"/>
  <c r="M185"/>
  <c r="L185"/>
  <c r="K185"/>
  <c r="J185"/>
  <c r="I185"/>
  <c r="H185"/>
  <c r="AJ184"/>
  <c r="AI184"/>
  <c r="AH184"/>
  <c r="AG184"/>
  <c r="AF184"/>
  <c r="AE184"/>
  <c r="AD184"/>
  <c r="AC184"/>
  <c r="AB184"/>
  <c r="AA184"/>
  <c r="Z184"/>
  <c r="Y184"/>
  <c r="X184"/>
  <c r="W184"/>
  <c r="V184"/>
  <c r="U184"/>
  <c r="T184"/>
  <c r="S184"/>
  <c r="R184"/>
  <c r="Q184"/>
  <c r="P184"/>
  <c r="O184"/>
  <c r="N184"/>
  <c r="M184"/>
  <c r="L184"/>
  <c r="K184"/>
  <c r="J184"/>
  <c r="I184"/>
  <c r="H184"/>
  <c r="AJ183"/>
  <c r="AI183"/>
  <c r="AH183"/>
  <c r="AG183"/>
  <c r="AF183"/>
  <c r="AE183"/>
  <c r="AD183"/>
  <c r="AC183"/>
  <c r="AB183"/>
  <c r="AA183"/>
  <c r="Z183"/>
  <c r="Y183"/>
  <c r="X183"/>
  <c r="W183"/>
  <c r="V183"/>
  <c r="U183"/>
  <c r="T183"/>
  <c r="S183"/>
  <c r="R183"/>
  <c r="Q183"/>
  <c r="P183"/>
  <c r="O183"/>
  <c r="N183"/>
  <c r="M183"/>
  <c r="L183"/>
  <c r="K183"/>
  <c r="J183"/>
  <c r="I183"/>
  <c r="H183"/>
  <c r="AJ182"/>
  <c r="AI182"/>
  <c r="AH182"/>
  <c r="AG182"/>
  <c r="AF182"/>
  <c r="AE182"/>
  <c r="AD182"/>
  <c r="AC182"/>
  <c r="AB182"/>
  <c r="AA182"/>
  <c r="Z182"/>
  <c r="Y182"/>
  <c r="X182"/>
  <c r="W182"/>
  <c r="V182"/>
  <c r="U182"/>
  <c r="T182"/>
  <c r="S182"/>
  <c r="R182"/>
  <c r="Q182"/>
  <c r="P182"/>
  <c r="O182"/>
  <c r="N182"/>
  <c r="M182"/>
  <c r="L182"/>
  <c r="K182"/>
  <c r="J182"/>
  <c r="I182"/>
  <c r="H182"/>
  <c r="AJ181"/>
  <c r="AI181"/>
  <c r="AH181"/>
  <c r="AG181"/>
  <c r="AF181"/>
  <c r="AE181"/>
  <c r="AD181"/>
  <c r="AC181"/>
  <c r="AB181"/>
  <c r="AA181"/>
  <c r="Z181"/>
  <c r="Y181"/>
  <c r="X181"/>
  <c r="W181"/>
  <c r="V181"/>
  <c r="U181"/>
  <c r="T181"/>
  <c r="S181"/>
  <c r="R181"/>
  <c r="Q181"/>
  <c r="P181"/>
  <c r="O181"/>
  <c r="N181"/>
  <c r="M181"/>
  <c r="L181"/>
  <c r="K181"/>
  <c r="J181"/>
  <c r="I181"/>
  <c r="H181"/>
  <c r="AJ180"/>
  <c r="AI180"/>
  <c r="AH180"/>
  <c r="AG180"/>
  <c r="AF180"/>
  <c r="AE180"/>
  <c r="AD180"/>
  <c r="AC180"/>
  <c r="AB180"/>
  <c r="AA180"/>
  <c r="Z180"/>
  <c r="Y180"/>
  <c r="X180"/>
  <c r="W180"/>
  <c r="V180"/>
  <c r="U180"/>
  <c r="T180"/>
  <c r="S180"/>
  <c r="R180"/>
  <c r="Q180"/>
  <c r="P180"/>
  <c r="O180"/>
  <c r="N180"/>
  <c r="M180"/>
  <c r="L180"/>
  <c r="K180"/>
  <c r="J180"/>
  <c r="I180"/>
  <c r="H180"/>
  <c r="AJ179"/>
  <c r="AI179"/>
  <c r="AH179"/>
  <c r="AG179"/>
  <c r="AF179"/>
  <c r="AE179"/>
  <c r="AD179"/>
  <c r="AC179"/>
  <c r="AB179"/>
  <c r="AA179"/>
  <c r="Z179"/>
  <c r="Y179"/>
  <c r="X179"/>
  <c r="W179"/>
  <c r="V179"/>
  <c r="U179"/>
  <c r="T179"/>
  <c r="S179"/>
  <c r="R179"/>
  <c r="Q179"/>
  <c r="P179"/>
  <c r="O179"/>
  <c r="N179"/>
  <c r="M179"/>
  <c r="L179"/>
  <c r="K179"/>
  <c r="J179"/>
  <c r="I179"/>
  <c r="H179"/>
  <c r="AJ178"/>
  <c r="AI178"/>
  <c r="AH178"/>
  <c r="AG178"/>
  <c r="AF178"/>
  <c r="AE178"/>
  <c r="AD178"/>
  <c r="AC178"/>
  <c r="AB178"/>
  <c r="AA178"/>
  <c r="Z178"/>
  <c r="Y178"/>
  <c r="X178"/>
  <c r="W178"/>
  <c r="V178"/>
  <c r="U178"/>
  <c r="T178"/>
  <c r="S178"/>
  <c r="R178"/>
  <c r="Q178"/>
  <c r="P178"/>
  <c r="O178"/>
  <c r="N178"/>
  <c r="M178"/>
  <c r="L178"/>
  <c r="K178"/>
  <c r="J178"/>
  <c r="I178"/>
  <c r="H178"/>
  <c r="AJ177"/>
  <c r="AI177"/>
  <c r="AH177"/>
  <c r="AG177"/>
  <c r="AF177"/>
  <c r="AE177"/>
  <c r="AD177"/>
  <c r="AC177"/>
  <c r="AB177"/>
  <c r="AA177"/>
  <c r="Z177"/>
  <c r="Y177"/>
  <c r="X177"/>
  <c r="W177"/>
  <c r="V177"/>
  <c r="U177"/>
  <c r="T177"/>
  <c r="S177"/>
  <c r="R177"/>
  <c r="Q177"/>
  <c r="P177"/>
  <c r="O177"/>
  <c r="N177"/>
  <c r="M177"/>
  <c r="L177"/>
  <c r="K177"/>
  <c r="J177"/>
  <c r="I177"/>
  <c r="H177"/>
  <c r="AJ176"/>
  <c r="AI176"/>
  <c r="AH176"/>
  <c r="AG176"/>
  <c r="AF176"/>
  <c r="AE176"/>
  <c r="AD176"/>
  <c r="AC176"/>
  <c r="AB176"/>
  <c r="AA176"/>
  <c r="Z176"/>
  <c r="Y176"/>
  <c r="X176"/>
  <c r="W176"/>
  <c r="V176"/>
  <c r="U176"/>
  <c r="T176"/>
  <c r="S176"/>
  <c r="R176"/>
  <c r="Q176"/>
  <c r="P176"/>
  <c r="O176"/>
  <c r="N176"/>
  <c r="M176"/>
  <c r="L176"/>
  <c r="K176"/>
  <c r="J176"/>
  <c r="I176"/>
  <c r="H176"/>
  <c r="AJ175"/>
  <c r="AI175"/>
  <c r="AH175"/>
  <c r="AG175"/>
  <c r="AF175"/>
  <c r="AE175"/>
  <c r="AD175"/>
  <c r="AC175"/>
  <c r="AB175"/>
  <c r="AA175"/>
  <c r="Z175"/>
  <c r="Y175"/>
  <c r="X175"/>
  <c r="W175"/>
  <c r="V175"/>
  <c r="U175"/>
  <c r="T175"/>
  <c r="S175"/>
  <c r="R175"/>
  <c r="Q175"/>
  <c r="P175"/>
  <c r="O175"/>
  <c r="N175"/>
  <c r="M175"/>
  <c r="L175"/>
  <c r="K175"/>
  <c r="J175"/>
  <c r="I175"/>
  <c r="H175"/>
  <c r="AJ174"/>
  <c r="AI174"/>
  <c r="AH174"/>
  <c r="AG174"/>
  <c r="AF174"/>
  <c r="AE174"/>
  <c r="AD174"/>
  <c r="AC174"/>
  <c r="AB174"/>
  <c r="AA174"/>
  <c r="Z174"/>
  <c r="Y174"/>
  <c r="X174"/>
  <c r="W174"/>
  <c r="V174"/>
  <c r="U174"/>
  <c r="T174"/>
  <c r="S174"/>
  <c r="R174"/>
  <c r="Q174"/>
  <c r="P174"/>
  <c r="O174"/>
  <c r="N174"/>
  <c r="M174"/>
  <c r="L174"/>
  <c r="K174"/>
  <c r="J174"/>
  <c r="I174"/>
  <c r="H174"/>
  <c r="AJ173"/>
  <c r="AI173"/>
  <c r="AH173"/>
  <c r="AG173"/>
  <c r="AF173"/>
  <c r="AE173"/>
  <c r="AD173"/>
  <c r="AC173"/>
  <c r="AB173"/>
  <c r="AA173"/>
  <c r="Z173"/>
  <c r="Y173"/>
  <c r="X173"/>
  <c r="W173"/>
  <c r="V173"/>
  <c r="U173"/>
  <c r="T173"/>
  <c r="S173"/>
  <c r="R173"/>
  <c r="Q173"/>
  <c r="P173"/>
  <c r="O173"/>
  <c r="N173"/>
  <c r="M173"/>
  <c r="L173"/>
  <c r="K173"/>
  <c r="J173"/>
  <c r="I173"/>
  <c r="H173"/>
  <c r="AJ172"/>
  <c r="AI172"/>
  <c r="AH172"/>
  <c r="AG172"/>
  <c r="AF172"/>
  <c r="AE172"/>
  <c r="AD172"/>
  <c r="AC172"/>
  <c r="AB172"/>
  <c r="AA172"/>
  <c r="Z172"/>
  <c r="Y172"/>
  <c r="X172"/>
  <c r="W172"/>
  <c r="V172"/>
  <c r="U172"/>
  <c r="T172"/>
  <c r="S172"/>
  <c r="R172"/>
  <c r="Q172"/>
  <c r="P172"/>
  <c r="O172"/>
  <c r="N172"/>
  <c r="M172"/>
  <c r="L172"/>
  <c r="K172"/>
  <c r="J172"/>
  <c r="I172"/>
  <c r="H172"/>
  <c r="AJ171"/>
  <c r="AI171"/>
  <c r="AH171"/>
  <c r="AG171"/>
  <c r="AF171"/>
  <c r="AE171"/>
  <c r="AD171"/>
  <c r="AC171"/>
  <c r="AB171"/>
  <c r="AA171"/>
  <c r="Z171"/>
  <c r="Y171"/>
  <c r="X171"/>
  <c r="W171"/>
  <c r="V171"/>
  <c r="U171"/>
  <c r="T171"/>
  <c r="S171"/>
  <c r="R171"/>
  <c r="Q171"/>
  <c r="P171"/>
  <c r="O171"/>
  <c r="N171"/>
  <c r="M171"/>
  <c r="L171"/>
  <c r="K171"/>
  <c r="J171"/>
  <c r="I171"/>
  <c r="H171"/>
  <c r="AJ170"/>
  <c r="AI170"/>
  <c r="AH170"/>
  <c r="AG170"/>
  <c r="AF170"/>
  <c r="AE170"/>
  <c r="AD170"/>
  <c r="AC170"/>
  <c r="AB170"/>
  <c r="AA170"/>
  <c r="Z170"/>
  <c r="Y170"/>
  <c r="X170"/>
  <c r="W170"/>
  <c r="V170"/>
  <c r="U170"/>
  <c r="T170"/>
  <c r="S170"/>
  <c r="R170"/>
  <c r="Q170"/>
  <c r="P170"/>
  <c r="O170"/>
  <c r="N170"/>
  <c r="M170"/>
  <c r="L170"/>
  <c r="K170"/>
  <c r="J170"/>
  <c r="I170"/>
  <c r="H170"/>
  <c r="AJ169"/>
  <c r="AI169"/>
  <c r="AH169"/>
  <c r="AG169"/>
  <c r="AF169"/>
  <c r="AE169"/>
  <c r="AD169"/>
  <c r="AC169"/>
  <c r="AB169"/>
  <c r="AA169"/>
  <c r="Z169"/>
  <c r="Y169"/>
  <c r="X169"/>
  <c r="W169"/>
  <c r="V169"/>
  <c r="U169"/>
  <c r="T169"/>
  <c r="S169"/>
  <c r="R169"/>
  <c r="Q169"/>
  <c r="P169"/>
  <c r="O169"/>
  <c r="N169"/>
  <c r="M169"/>
  <c r="L169"/>
  <c r="K169"/>
  <c r="J169"/>
  <c r="I169"/>
  <c r="H169"/>
  <c r="AJ168"/>
  <c r="AI168"/>
  <c r="AH168"/>
  <c r="AG168"/>
  <c r="AF168"/>
  <c r="AE168"/>
  <c r="AD168"/>
  <c r="AC168"/>
  <c r="AB168"/>
  <c r="AA168"/>
  <c r="Z168"/>
  <c r="Y168"/>
  <c r="X168"/>
  <c r="W168"/>
  <c r="V168"/>
  <c r="U168"/>
  <c r="T168"/>
  <c r="S168"/>
  <c r="R168"/>
  <c r="Q168"/>
  <c r="P168"/>
  <c r="O168"/>
  <c r="N168"/>
  <c r="M168"/>
  <c r="L168"/>
  <c r="K168"/>
  <c r="J168"/>
  <c r="I168"/>
  <c r="H168"/>
  <c r="AJ167"/>
  <c r="AI167"/>
  <c r="AH167"/>
  <c r="AG167"/>
  <c r="AF167"/>
  <c r="AE167"/>
  <c r="AD167"/>
  <c r="AC167"/>
  <c r="AB167"/>
  <c r="AA167"/>
  <c r="Z167"/>
  <c r="Y167"/>
  <c r="X167"/>
  <c r="W167"/>
  <c r="V167"/>
  <c r="U167"/>
  <c r="T167"/>
  <c r="S167"/>
  <c r="R167"/>
  <c r="Q167"/>
  <c r="P167"/>
  <c r="O167"/>
  <c r="N167"/>
  <c r="M167"/>
  <c r="L167"/>
  <c r="K167"/>
  <c r="J167"/>
  <c r="I167"/>
  <c r="H167"/>
  <c r="AJ166"/>
  <c r="AI166"/>
  <c r="AH166"/>
  <c r="AG166"/>
  <c r="AF166"/>
  <c r="AE166"/>
  <c r="AD166"/>
  <c r="AC166"/>
  <c r="AB166"/>
  <c r="AA166"/>
  <c r="Z166"/>
  <c r="Y166"/>
  <c r="X166"/>
  <c r="W166"/>
  <c r="V166"/>
  <c r="U166"/>
  <c r="T166"/>
  <c r="S166"/>
  <c r="R166"/>
  <c r="Q166"/>
  <c r="P166"/>
  <c r="O166"/>
  <c r="N166"/>
  <c r="M166"/>
  <c r="L166"/>
  <c r="K166"/>
  <c r="J166"/>
  <c r="I166"/>
  <c r="H166"/>
  <c r="AJ165"/>
  <c r="AI165"/>
  <c r="AH165"/>
  <c r="AG165"/>
  <c r="AF165"/>
  <c r="AE165"/>
  <c r="AD165"/>
  <c r="AC165"/>
  <c r="AB165"/>
  <c r="AA165"/>
  <c r="Z165"/>
  <c r="Y165"/>
  <c r="X165"/>
  <c r="W165"/>
  <c r="V165"/>
  <c r="U165"/>
  <c r="T165"/>
  <c r="S165"/>
  <c r="R165"/>
  <c r="Q165"/>
  <c r="P165"/>
  <c r="O165"/>
  <c r="N165"/>
  <c r="M165"/>
  <c r="L165"/>
  <c r="K165"/>
  <c r="J165"/>
  <c r="I165"/>
  <c r="H165"/>
  <c r="AJ164"/>
  <c r="AI164"/>
  <c r="AH164"/>
  <c r="AG164"/>
  <c r="AF164"/>
  <c r="AE164"/>
  <c r="AD164"/>
  <c r="AC164"/>
  <c r="AB164"/>
  <c r="AA164"/>
  <c r="Z164"/>
  <c r="Y164"/>
  <c r="X164"/>
  <c r="W164"/>
  <c r="V164"/>
  <c r="U164"/>
  <c r="T164"/>
  <c r="S164"/>
  <c r="R164"/>
  <c r="Q164"/>
  <c r="P164"/>
  <c r="O164"/>
  <c r="N164"/>
  <c r="M164"/>
  <c r="L164"/>
  <c r="K164"/>
  <c r="J164"/>
  <c r="I164"/>
  <c r="H164"/>
  <c r="AJ163"/>
  <c r="AI163"/>
  <c r="AH163"/>
  <c r="AG163"/>
  <c r="AF163"/>
  <c r="AE163"/>
  <c r="AD163"/>
  <c r="AC163"/>
  <c r="AB163"/>
  <c r="AA163"/>
  <c r="Z163"/>
  <c r="Y163"/>
  <c r="X163"/>
  <c r="W163"/>
  <c r="V163"/>
  <c r="U163"/>
  <c r="T163"/>
  <c r="S163"/>
  <c r="R163"/>
  <c r="Q163"/>
  <c r="P163"/>
  <c r="O163"/>
  <c r="N163"/>
  <c r="M163"/>
  <c r="L163"/>
  <c r="K163"/>
  <c r="J163"/>
  <c r="I163"/>
  <c r="H163"/>
  <c r="AJ162"/>
  <c r="AI162"/>
  <c r="AH162"/>
  <c r="AG162"/>
  <c r="AF162"/>
  <c r="AE162"/>
  <c r="AD162"/>
  <c r="AC162"/>
  <c r="AB162"/>
  <c r="AA162"/>
  <c r="Z162"/>
  <c r="Y162"/>
  <c r="X162"/>
  <c r="W162"/>
  <c r="V162"/>
  <c r="U162"/>
  <c r="T162"/>
  <c r="S162"/>
  <c r="R162"/>
  <c r="Q162"/>
  <c r="P162"/>
  <c r="O162"/>
  <c r="N162"/>
  <c r="M162"/>
  <c r="L162"/>
  <c r="K162"/>
  <c r="J162"/>
  <c r="I162"/>
  <c r="H162"/>
  <c r="AJ161"/>
  <c r="AI161"/>
  <c r="AH161"/>
  <c r="AG161"/>
  <c r="AF161"/>
  <c r="AE161"/>
  <c r="AD161"/>
  <c r="AC161"/>
  <c r="AB161"/>
  <c r="AA161"/>
  <c r="Z161"/>
  <c r="Y161"/>
  <c r="X161"/>
  <c r="W161"/>
  <c r="V161"/>
  <c r="U161"/>
  <c r="T161"/>
  <c r="S161"/>
  <c r="R161"/>
  <c r="Q161"/>
  <c r="P161"/>
  <c r="O161"/>
  <c r="N161"/>
  <c r="M161"/>
  <c r="L161"/>
  <c r="K161"/>
  <c r="J161"/>
  <c r="I161"/>
  <c r="H161"/>
  <c r="AJ160"/>
  <c r="AI160"/>
  <c r="AH160"/>
  <c r="AG160"/>
  <c r="AF160"/>
  <c r="AE160"/>
  <c r="AD160"/>
  <c r="AC160"/>
  <c r="AB160"/>
  <c r="AA160"/>
  <c r="Z160"/>
  <c r="Y160"/>
  <c r="X160"/>
  <c r="W160"/>
  <c r="V160"/>
  <c r="U160"/>
  <c r="T160"/>
  <c r="S160"/>
  <c r="R160"/>
  <c r="Q160"/>
  <c r="P160"/>
  <c r="O160"/>
  <c r="N160"/>
  <c r="M160"/>
  <c r="L160"/>
  <c r="K160"/>
  <c r="J160"/>
  <c r="I160"/>
  <c r="H160"/>
  <c r="AJ159"/>
  <c r="AI159"/>
  <c r="AH159"/>
  <c r="AG159"/>
  <c r="AF159"/>
  <c r="AE159"/>
  <c r="AD159"/>
  <c r="AC159"/>
  <c r="AB159"/>
  <c r="AA159"/>
  <c r="Z159"/>
  <c r="Y159"/>
  <c r="X159"/>
  <c r="W159"/>
  <c r="V159"/>
  <c r="U159"/>
  <c r="T159"/>
  <c r="S159"/>
  <c r="R159"/>
  <c r="Q159"/>
  <c r="P159"/>
  <c r="O159"/>
  <c r="N159"/>
  <c r="M159"/>
  <c r="L159"/>
  <c r="K159"/>
  <c r="J159"/>
  <c r="I159"/>
  <c r="H159"/>
  <c r="AJ158"/>
  <c r="AI158"/>
  <c r="AH158"/>
  <c r="AG158"/>
  <c r="AF158"/>
  <c r="AE158"/>
  <c r="AD158"/>
  <c r="AC158"/>
  <c r="AB158"/>
  <c r="AA158"/>
  <c r="Z158"/>
  <c r="Y158"/>
  <c r="X158"/>
  <c r="W158"/>
  <c r="V158"/>
  <c r="U158"/>
  <c r="T158"/>
  <c r="S158"/>
  <c r="R158"/>
  <c r="Q158"/>
  <c r="P158"/>
  <c r="O158"/>
  <c r="N158"/>
  <c r="M158"/>
  <c r="L158"/>
  <c r="K158"/>
  <c r="J158"/>
  <c r="I158"/>
  <c r="H158"/>
  <c r="AJ157"/>
  <c r="AI157"/>
  <c r="AH157"/>
  <c r="AG157"/>
  <c r="AF157"/>
  <c r="AE157"/>
  <c r="AD157"/>
  <c r="AC157"/>
  <c r="AB157"/>
  <c r="AA157"/>
  <c r="Z157"/>
  <c r="Y157"/>
  <c r="X157"/>
  <c r="W157"/>
  <c r="V157"/>
  <c r="U157"/>
  <c r="T157"/>
  <c r="S157"/>
  <c r="R157"/>
  <c r="Q157"/>
  <c r="P157"/>
  <c r="O157"/>
  <c r="N157"/>
  <c r="M157"/>
  <c r="L157"/>
  <c r="K157"/>
  <c r="J157"/>
  <c r="I157"/>
  <c r="H157"/>
  <c r="AJ156"/>
  <c r="AI156"/>
  <c r="AH156"/>
  <c r="AG156"/>
  <c r="AF156"/>
  <c r="AE156"/>
  <c r="AD156"/>
  <c r="AC156"/>
  <c r="AB156"/>
  <c r="AA156"/>
  <c r="Z156"/>
  <c r="Y156"/>
  <c r="X156"/>
  <c r="W156"/>
  <c r="V156"/>
  <c r="U156"/>
  <c r="T156"/>
  <c r="S156"/>
  <c r="R156"/>
  <c r="Q156"/>
  <c r="P156"/>
  <c r="O156"/>
  <c r="N156"/>
  <c r="M156"/>
  <c r="L156"/>
  <c r="K156"/>
  <c r="J156"/>
  <c r="I156"/>
  <c r="H156"/>
  <c r="AJ155"/>
  <c r="AI155"/>
  <c r="AH155"/>
  <c r="AG155"/>
  <c r="AF155"/>
  <c r="AE155"/>
  <c r="AD155"/>
  <c r="AC155"/>
  <c r="AB155"/>
  <c r="AA155"/>
  <c r="Z155"/>
  <c r="Y155"/>
  <c r="X155"/>
  <c r="W155"/>
  <c r="V155"/>
  <c r="U155"/>
  <c r="T155"/>
  <c r="S155"/>
  <c r="R155"/>
  <c r="Q155"/>
  <c r="P155"/>
  <c r="O155"/>
  <c r="N155"/>
  <c r="M155"/>
  <c r="L155"/>
  <c r="K155"/>
  <c r="J155"/>
  <c r="I155"/>
  <c r="H155"/>
  <c r="AJ154"/>
  <c r="AI154"/>
  <c r="AH154"/>
  <c r="AG154"/>
  <c r="AF154"/>
  <c r="AE154"/>
  <c r="AD154"/>
  <c r="AC154"/>
  <c r="AB154"/>
  <c r="AA154"/>
  <c r="Z154"/>
  <c r="Y154"/>
  <c r="X154"/>
  <c r="W154"/>
  <c r="V154"/>
  <c r="U154"/>
  <c r="T154"/>
  <c r="S154"/>
  <c r="R154"/>
  <c r="Q154"/>
  <c r="P154"/>
  <c r="O154"/>
  <c r="N154"/>
  <c r="M154"/>
  <c r="L154"/>
  <c r="K154"/>
  <c r="J154"/>
  <c r="I154"/>
  <c r="H154"/>
  <c r="AJ153"/>
  <c r="AI153"/>
  <c r="AH153"/>
  <c r="AG153"/>
  <c r="AF153"/>
  <c r="AE153"/>
  <c r="AD153"/>
  <c r="AC153"/>
  <c r="AB153"/>
  <c r="AA153"/>
  <c r="Z153"/>
  <c r="Y153"/>
  <c r="X153"/>
  <c r="W153"/>
  <c r="V153"/>
  <c r="U153"/>
  <c r="T153"/>
  <c r="S153"/>
  <c r="R153"/>
  <c r="Q153"/>
  <c r="P153"/>
  <c r="O153"/>
  <c r="N153"/>
  <c r="M153"/>
  <c r="L153"/>
  <c r="K153"/>
  <c r="J153"/>
  <c r="I153"/>
  <c r="H153"/>
  <c r="AJ152"/>
  <c r="AI152"/>
  <c r="AH152"/>
  <c r="AG152"/>
  <c r="AF152"/>
  <c r="AE152"/>
  <c r="AD152"/>
  <c r="AC152"/>
  <c r="AB152"/>
  <c r="AA152"/>
  <c r="Z152"/>
  <c r="Y152"/>
  <c r="X152"/>
  <c r="W152"/>
  <c r="V152"/>
  <c r="U152"/>
  <c r="T152"/>
  <c r="S152"/>
  <c r="R152"/>
  <c r="Q152"/>
  <c r="P152"/>
  <c r="O152"/>
  <c r="N152"/>
  <c r="M152"/>
  <c r="L152"/>
  <c r="K152"/>
  <c r="J152"/>
  <c r="I152"/>
  <c r="H152"/>
  <c r="AJ151"/>
  <c r="AI151"/>
  <c r="AH151"/>
  <c r="AG151"/>
  <c r="AF151"/>
  <c r="AE151"/>
  <c r="AD151"/>
  <c r="AC151"/>
  <c r="AB151"/>
  <c r="AA151"/>
  <c r="Z151"/>
  <c r="Y151"/>
  <c r="X151"/>
  <c r="W151"/>
  <c r="V151"/>
  <c r="U151"/>
  <c r="T151"/>
  <c r="S151"/>
  <c r="R151"/>
  <c r="Q151"/>
  <c r="P151"/>
  <c r="O151"/>
  <c r="N151"/>
  <c r="M151"/>
  <c r="L151"/>
  <c r="K151"/>
  <c r="J151"/>
  <c r="I151"/>
  <c r="H151"/>
  <c r="AJ150"/>
  <c r="AI150"/>
  <c r="AH150"/>
  <c r="AG150"/>
  <c r="AF150"/>
  <c r="AE150"/>
  <c r="AD150"/>
  <c r="AC150"/>
  <c r="AB150"/>
  <c r="AA150"/>
  <c r="Z150"/>
  <c r="Y150"/>
  <c r="X150"/>
  <c r="W150"/>
  <c r="V150"/>
  <c r="U150"/>
  <c r="T150"/>
  <c r="S150"/>
  <c r="R150"/>
  <c r="Q150"/>
  <c r="P150"/>
  <c r="O150"/>
  <c r="N150"/>
  <c r="M150"/>
  <c r="L150"/>
  <c r="K150"/>
  <c r="J150"/>
  <c r="I150"/>
  <c r="H150"/>
  <c r="AJ149"/>
  <c r="AI149"/>
  <c r="AH149"/>
  <c r="AG149"/>
  <c r="AF149"/>
  <c r="AE149"/>
  <c r="AD149"/>
  <c r="AC149"/>
  <c r="AB149"/>
  <c r="AA149"/>
  <c r="Z149"/>
  <c r="Y149"/>
  <c r="X149"/>
  <c r="W149"/>
  <c r="V149"/>
  <c r="U149"/>
  <c r="T149"/>
  <c r="S149"/>
  <c r="R149"/>
  <c r="Q149"/>
  <c r="P149"/>
  <c r="O149"/>
  <c r="N149"/>
  <c r="M149"/>
  <c r="L149"/>
  <c r="K149"/>
  <c r="J149"/>
  <c r="I149"/>
  <c r="H149"/>
  <c r="AJ148"/>
  <c r="AI148"/>
  <c r="AH148"/>
  <c r="AG148"/>
  <c r="AF148"/>
  <c r="AE148"/>
  <c r="AD148"/>
  <c r="AC148"/>
  <c r="AB148"/>
  <c r="AA148"/>
  <c r="Z148"/>
  <c r="Y148"/>
  <c r="X148"/>
  <c r="W148"/>
  <c r="V148"/>
  <c r="U148"/>
  <c r="T148"/>
  <c r="S148"/>
  <c r="R148"/>
  <c r="Q148"/>
  <c r="P148"/>
  <c r="O148"/>
  <c r="N148"/>
  <c r="M148"/>
  <c r="L148"/>
  <c r="K148"/>
  <c r="J148"/>
  <c r="I148"/>
  <c r="H148"/>
  <c r="AJ147"/>
  <c r="AI147"/>
  <c r="AH147"/>
  <c r="AG147"/>
  <c r="AF147"/>
  <c r="AE147"/>
  <c r="AD147"/>
  <c r="AC147"/>
  <c r="AB147"/>
  <c r="AA147"/>
  <c r="Z147"/>
  <c r="Y147"/>
  <c r="X147"/>
  <c r="W147"/>
  <c r="V147"/>
  <c r="U147"/>
  <c r="T147"/>
  <c r="S147"/>
  <c r="R147"/>
  <c r="Q147"/>
  <c r="P147"/>
  <c r="O147"/>
  <c r="N147"/>
  <c r="M147"/>
  <c r="L147"/>
  <c r="K147"/>
  <c r="J147"/>
  <c r="I147"/>
  <c r="H147"/>
  <c r="AJ146"/>
  <c r="AI146"/>
  <c r="AH146"/>
  <c r="AG146"/>
  <c r="AF146"/>
  <c r="AE146"/>
  <c r="AD146"/>
  <c r="AC146"/>
  <c r="AB146"/>
  <c r="AA146"/>
  <c r="Z146"/>
  <c r="Y146"/>
  <c r="X146"/>
  <c r="W146"/>
  <c r="V146"/>
  <c r="U146"/>
  <c r="T146"/>
  <c r="S146"/>
  <c r="R146"/>
  <c r="Q146"/>
  <c r="P146"/>
  <c r="O146"/>
  <c r="N146"/>
  <c r="M146"/>
  <c r="L146"/>
  <c r="K146"/>
  <c r="J146"/>
  <c r="I146"/>
  <c r="H146"/>
  <c r="AJ145"/>
  <c r="AI145"/>
  <c r="AH145"/>
  <c r="AG145"/>
  <c r="AF145"/>
  <c r="AE145"/>
  <c r="AD145"/>
  <c r="AC145"/>
  <c r="AB145"/>
  <c r="AA145"/>
  <c r="Z145"/>
  <c r="Y145"/>
  <c r="X145"/>
  <c r="W145"/>
  <c r="V145"/>
  <c r="U145"/>
  <c r="T145"/>
  <c r="S145"/>
  <c r="R145"/>
  <c r="Q145"/>
  <c r="P145"/>
  <c r="O145"/>
  <c r="N145"/>
  <c r="M145"/>
  <c r="L145"/>
  <c r="K145"/>
  <c r="J145"/>
  <c r="I145"/>
  <c r="H145"/>
  <c r="AJ144"/>
  <c r="AI144"/>
  <c r="AH144"/>
  <c r="AG144"/>
  <c r="AF144"/>
  <c r="AE144"/>
  <c r="AD144"/>
  <c r="AC144"/>
  <c r="AB144"/>
  <c r="AA144"/>
  <c r="Z144"/>
  <c r="Y144"/>
  <c r="X144"/>
  <c r="W144"/>
  <c r="V144"/>
  <c r="U144"/>
  <c r="T144"/>
  <c r="S144"/>
  <c r="R144"/>
  <c r="Q144"/>
  <c r="P144"/>
  <c r="O144"/>
  <c r="N144"/>
  <c r="M144"/>
  <c r="L144"/>
  <c r="K144"/>
  <c r="J144"/>
  <c r="I144"/>
  <c r="H144"/>
  <c r="AJ143"/>
  <c r="AI143"/>
  <c r="AH143"/>
  <c r="AG143"/>
  <c r="AF143"/>
  <c r="AE143"/>
  <c r="AD143"/>
  <c r="AC143"/>
  <c r="AB143"/>
  <c r="AA143"/>
  <c r="Z143"/>
  <c r="Y143"/>
  <c r="X143"/>
  <c r="W143"/>
  <c r="V143"/>
  <c r="U143"/>
  <c r="T143"/>
  <c r="S143"/>
  <c r="R143"/>
  <c r="Q143"/>
  <c r="P143"/>
  <c r="O143"/>
  <c r="N143"/>
  <c r="M143"/>
  <c r="L143"/>
  <c r="K143"/>
  <c r="J143"/>
  <c r="I143"/>
  <c r="H143"/>
  <c r="AJ142"/>
  <c r="AI142"/>
  <c r="AH142"/>
  <c r="AG142"/>
  <c r="AF142"/>
  <c r="AE142"/>
  <c r="AD142"/>
  <c r="AC142"/>
  <c r="AB142"/>
  <c r="AA142"/>
  <c r="Z142"/>
  <c r="Y142"/>
  <c r="X142"/>
  <c r="W142"/>
  <c r="V142"/>
  <c r="U142"/>
  <c r="T142"/>
  <c r="S142"/>
  <c r="R142"/>
  <c r="Q142"/>
  <c r="P142"/>
  <c r="O142"/>
  <c r="N142"/>
  <c r="M142"/>
  <c r="L142"/>
  <c r="K142"/>
  <c r="J142"/>
  <c r="I142"/>
  <c r="H142"/>
  <c r="AJ141"/>
  <c r="AI141"/>
  <c r="AH141"/>
  <c r="AG141"/>
  <c r="AF141"/>
  <c r="AE141"/>
  <c r="AD141"/>
  <c r="AC141"/>
  <c r="AB141"/>
  <c r="AA141"/>
  <c r="Z141"/>
  <c r="Y141"/>
  <c r="X141"/>
  <c r="W141"/>
  <c r="V141"/>
  <c r="U141"/>
  <c r="T141"/>
  <c r="S141"/>
  <c r="R141"/>
  <c r="Q141"/>
  <c r="P141"/>
  <c r="O141"/>
  <c r="N141"/>
  <c r="M141"/>
  <c r="L141"/>
  <c r="K141"/>
  <c r="J141"/>
  <c r="I141"/>
  <c r="H141"/>
  <c r="AJ140"/>
  <c r="AI140"/>
  <c r="AH140"/>
  <c r="AG140"/>
  <c r="AF140"/>
  <c r="AE140"/>
  <c r="AD140"/>
  <c r="AC140"/>
  <c r="AB140"/>
  <c r="AA140"/>
  <c r="Z140"/>
  <c r="Y140"/>
  <c r="X140"/>
  <c r="W140"/>
  <c r="V140"/>
  <c r="U140"/>
  <c r="T140"/>
  <c r="S140"/>
  <c r="R140"/>
  <c r="Q140"/>
  <c r="P140"/>
  <c r="O140"/>
  <c r="N140"/>
  <c r="M140"/>
  <c r="L140"/>
  <c r="K140"/>
  <c r="J140"/>
  <c r="I140"/>
  <c r="H140"/>
  <c r="AJ139"/>
  <c r="AI139"/>
  <c r="AH139"/>
  <c r="AG139"/>
  <c r="AF139"/>
  <c r="AE139"/>
  <c r="AD139"/>
  <c r="AC139"/>
  <c r="AB139"/>
  <c r="AA139"/>
  <c r="Z139"/>
  <c r="Y139"/>
  <c r="X139"/>
  <c r="W139"/>
  <c r="V139"/>
  <c r="U139"/>
  <c r="T139"/>
  <c r="S139"/>
  <c r="R139"/>
  <c r="Q139"/>
  <c r="P139"/>
  <c r="O139"/>
  <c r="N139"/>
  <c r="M139"/>
  <c r="L139"/>
  <c r="K139"/>
  <c r="J139"/>
  <c r="I139"/>
  <c r="H139"/>
  <c r="AJ138"/>
  <c r="AI138"/>
  <c r="AH138"/>
  <c r="AG138"/>
  <c r="AF138"/>
  <c r="AE138"/>
  <c r="AD138"/>
  <c r="AC138"/>
  <c r="AB138"/>
  <c r="AA138"/>
  <c r="Z138"/>
  <c r="Y138"/>
  <c r="X138"/>
  <c r="W138"/>
  <c r="V138"/>
  <c r="U138"/>
  <c r="T138"/>
  <c r="S138"/>
  <c r="R138"/>
  <c r="Q138"/>
  <c r="P138"/>
  <c r="O138"/>
  <c r="N138"/>
  <c r="M138"/>
  <c r="L138"/>
  <c r="K138"/>
  <c r="J138"/>
  <c r="I138"/>
  <c r="H138"/>
  <c r="AJ137"/>
  <c r="AI137"/>
  <c r="AH137"/>
  <c r="AG137"/>
  <c r="AF137"/>
  <c r="AE137"/>
  <c r="AD137"/>
  <c r="AC137"/>
  <c r="AB137"/>
  <c r="AA137"/>
  <c r="Z137"/>
  <c r="Y137"/>
  <c r="X137"/>
  <c r="W137"/>
  <c r="V137"/>
  <c r="U137"/>
  <c r="T137"/>
  <c r="S137"/>
  <c r="R137"/>
  <c r="Q137"/>
  <c r="P137"/>
  <c r="O137"/>
  <c r="N137"/>
  <c r="M137"/>
  <c r="L137"/>
  <c r="K137"/>
  <c r="J137"/>
  <c r="I137"/>
  <c r="H137"/>
  <c r="AJ136"/>
  <c r="AI136"/>
  <c r="AH136"/>
  <c r="AG136"/>
  <c r="AF136"/>
  <c r="AE136"/>
  <c r="AD136"/>
  <c r="AC136"/>
  <c r="AB136"/>
  <c r="AA136"/>
  <c r="Z136"/>
  <c r="Y136"/>
  <c r="X136"/>
  <c r="W136"/>
  <c r="V136"/>
  <c r="U136"/>
  <c r="T136"/>
  <c r="S136"/>
  <c r="R136"/>
  <c r="Q136"/>
  <c r="P136"/>
  <c r="O136"/>
  <c r="N136"/>
  <c r="M136"/>
  <c r="L136"/>
  <c r="K136"/>
  <c r="J136"/>
  <c r="I136"/>
  <c r="H136"/>
  <c r="AJ135"/>
  <c r="AI135"/>
  <c r="AH135"/>
  <c r="AG135"/>
  <c r="AF135"/>
  <c r="AE135"/>
  <c r="AD135"/>
  <c r="AC135"/>
  <c r="AB135"/>
  <c r="AA135"/>
  <c r="Z135"/>
  <c r="Y135"/>
  <c r="X135"/>
  <c r="W135"/>
  <c r="V135"/>
  <c r="U135"/>
  <c r="T135"/>
  <c r="S135"/>
  <c r="R135"/>
  <c r="Q135"/>
  <c r="P135"/>
  <c r="O135"/>
  <c r="N135"/>
  <c r="M135"/>
  <c r="L135"/>
  <c r="K135"/>
  <c r="J135"/>
  <c r="I135"/>
  <c r="H135"/>
  <c r="AJ134"/>
  <c r="AI134"/>
  <c r="AH134"/>
  <c r="AG134"/>
  <c r="AF134"/>
  <c r="AE134"/>
  <c r="AD134"/>
  <c r="AC134"/>
  <c r="AB134"/>
  <c r="AA134"/>
  <c r="Z134"/>
  <c r="Y134"/>
  <c r="X134"/>
  <c r="W134"/>
  <c r="V134"/>
  <c r="U134"/>
  <c r="T134"/>
  <c r="S134"/>
  <c r="R134"/>
  <c r="Q134"/>
  <c r="P134"/>
  <c r="O134"/>
  <c r="N134"/>
  <c r="M134"/>
  <c r="L134"/>
  <c r="K134"/>
  <c r="J134"/>
  <c r="I134"/>
  <c r="H134"/>
  <c r="AJ133"/>
  <c r="AI133"/>
  <c r="AH133"/>
  <c r="AG133"/>
  <c r="AF133"/>
  <c r="AE133"/>
  <c r="AD133"/>
  <c r="AC133"/>
  <c r="AB133"/>
  <c r="AA133"/>
  <c r="Z133"/>
  <c r="Y133"/>
  <c r="X133"/>
  <c r="W133"/>
  <c r="V133"/>
  <c r="U133"/>
  <c r="T133"/>
  <c r="S133"/>
  <c r="R133"/>
  <c r="Q133"/>
  <c r="P133"/>
  <c r="O133"/>
  <c r="N133"/>
  <c r="M133"/>
  <c r="L133"/>
  <c r="K133"/>
  <c r="J133"/>
  <c r="I133"/>
  <c r="H133"/>
  <c r="AJ132"/>
  <c r="AI132"/>
  <c r="AH132"/>
  <c r="AG132"/>
  <c r="AF132"/>
  <c r="AE132"/>
  <c r="AD132"/>
  <c r="AC132"/>
  <c r="AB132"/>
  <c r="AA132"/>
  <c r="Z132"/>
  <c r="Y132"/>
  <c r="X132"/>
  <c r="W132"/>
  <c r="V132"/>
  <c r="U132"/>
  <c r="T132"/>
  <c r="S132"/>
  <c r="R132"/>
  <c r="Q132"/>
  <c r="P132"/>
  <c r="O132"/>
  <c r="N132"/>
  <c r="M132"/>
  <c r="L132"/>
  <c r="K132"/>
  <c r="J132"/>
  <c r="I132"/>
  <c r="H132"/>
  <c r="AJ131"/>
  <c r="AI131"/>
  <c r="AH131"/>
  <c r="AG131"/>
  <c r="AF131"/>
  <c r="AE131"/>
  <c r="AD131"/>
  <c r="AC131"/>
  <c r="AB131"/>
  <c r="AA131"/>
  <c r="Z131"/>
  <c r="Y131"/>
  <c r="X131"/>
  <c r="W131"/>
  <c r="V131"/>
  <c r="U131"/>
  <c r="T131"/>
  <c r="S131"/>
  <c r="R131"/>
  <c r="Q131"/>
  <c r="P131"/>
  <c r="O131"/>
  <c r="N131"/>
  <c r="M131"/>
  <c r="L131"/>
  <c r="K131"/>
  <c r="J131"/>
  <c r="I131"/>
  <c r="H131"/>
  <c r="AJ130"/>
  <c r="AI130"/>
  <c r="AH130"/>
  <c r="AG130"/>
  <c r="AF130"/>
  <c r="AE130"/>
  <c r="AD130"/>
  <c r="AC130"/>
  <c r="AB130"/>
  <c r="AA130"/>
  <c r="Z130"/>
  <c r="Y130"/>
  <c r="X130"/>
  <c r="W130"/>
  <c r="V130"/>
  <c r="U130"/>
  <c r="T130"/>
  <c r="S130"/>
  <c r="R130"/>
  <c r="Q130"/>
  <c r="P130"/>
  <c r="O130"/>
  <c r="N130"/>
  <c r="M130"/>
  <c r="L130"/>
  <c r="K130"/>
  <c r="J130"/>
  <c r="I130"/>
  <c r="H130"/>
  <c r="AJ129"/>
  <c r="AI129"/>
  <c r="AH129"/>
  <c r="AG129"/>
  <c r="AF129"/>
  <c r="AE129"/>
  <c r="AD129"/>
  <c r="AC129"/>
  <c r="AB129"/>
  <c r="AA129"/>
  <c r="Z129"/>
  <c r="Y129"/>
  <c r="X129"/>
  <c r="W129"/>
  <c r="V129"/>
  <c r="U129"/>
  <c r="T129"/>
  <c r="S129"/>
  <c r="R129"/>
  <c r="Q129"/>
  <c r="P129"/>
  <c r="O129"/>
  <c r="N129"/>
  <c r="M129"/>
  <c r="L129"/>
  <c r="K129"/>
  <c r="J129"/>
  <c r="I129"/>
  <c r="H129"/>
  <c r="AJ128"/>
  <c r="AI128"/>
  <c r="AH128"/>
  <c r="AG128"/>
  <c r="AF128"/>
  <c r="AE128"/>
  <c r="AD128"/>
  <c r="AC128"/>
  <c r="AB128"/>
  <c r="AA128"/>
  <c r="Z128"/>
  <c r="Y128"/>
  <c r="X128"/>
  <c r="W128"/>
  <c r="V128"/>
  <c r="U128"/>
  <c r="T128"/>
  <c r="S128"/>
  <c r="R128"/>
  <c r="Q128"/>
  <c r="P128"/>
  <c r="O128"/>
  <c r="N128"/>
  <c r="M128"/>
  <c r="L128"/>
  <c r="K128"/>
  <c r="J128"/>
  <c r="I128"/>
  <c r="H128"/>
  <c r="AJ127"/>
  <c r="AI127"/>
  <c r="AH127"/>
  <c r="AG127"/>
  <c r="AF127"/>
  <c r="AE127"/>
  <c r="AD127"/>
  <c r="AC127"/>
  <c r="AB127"/>
  <c r="AA127"/>
  <c r="Z127"/>
  <c r="Y127"/>
  <c r="X127"/>
  <c r="W127"/>
  <c r="V127"/>
  <c r="U127"/>
  <c r="T127"/>
  <c r="S127"/>
  <c r="R127"/>
  <c r="Q127"/>
  <c r="P127"/>
  <c r="O127"/>
  <c r="N127"/>
  <c r="M127"/>
  <c r="L127"/>
  <c r="K127"/>
  <c r="J127"/>
  <c r="I127"/>
  <c r="H127"/>
  <c r="AJ126"/>
  <c r="AI126"/>
  <c r="AH126"/>
  <c r="AG126"/>
  <c r="AF126"/>
  <c r="AE126"/>
  <c r="AD126"/>
  <c r="AC126"/>
  <c r="AB126"/>
  <c r="AA126"/>
  <c r="Z126"/>
  <c r="Y126"/>
  <c r="X126"/>
  <c r="W126"/>
  <c r="V126"/>
  <c r="U126"/>
  <c r="T126"/>
  <c r="S126"/>
  <c r="R126"/>
  <c r="Q126"/>
  <c r="P126"/>
  <c r="O126"/>
  <c r="N126"/>
  <c r="M126"/>
  <c r="L126"/>
  <c r="K126"/>
  <c r="J126"/>
  <c r="I126"/>
  <c r="H126"/>
  <c r="AJ125"/>
  <c r="AI125"/>
  <c r="AH125"/>
  <c r="AG125"/>
  <c r="AF125"/>
  <c r="AE125"/>
  <c r="AD125"/>
  <c r="AC125"/>
  <c r="AB125"/>
  <c r="AA125"/>
  <c r="Z125"/>
  <c r="Y125"/>
  <c r="X125"/>
  <c r="W125"/>
  <c r="V125"/>
  <c r="U125"/>
  <c r="T125"/>
  <c r="S125"/>
  <c r="R125"/>
  <c r="Q125"/>
  <c r="P125"/>
  <c r="O125"/>
  <c r="N125"/>
  <c r="M125"/>
  <c r="L125"/>
  <c r="K125"/>
  <c r="J125"/>
  <c r="I125"/>
  <c r="H125"/>
  <c r="AJ124"/>
  <c r="AI124"/>
  <c r="AH124"/>
  <c r="AG124"/>
  <c r="AF124"/>
  <c r="AE124"/>
  <c r="AD124"/>
  <c r="AC124"/>
  <c r="AB124"/>
  <c r="AA124"/>
  <c r="Z124"/>
  <c r="Y124"/>
  <c r="X124"/>
  <c r="W124"/>
  <c r="V124"/>
  <c r="U124"/>
  <c r="T124"/>
  <c r="S124"/>
  <c r="R124"/>
  <c r="Q124"/>
  <c r="P124"/>
  <c r="O124"/>
  <c r="N124"/>
  <c r="M124"/>
  <c r="L124"/>
  <c r="K124"/>
  <c r="J124"/>
  <c r="I124"/>
  <c r="H124"/>
  <c r="AJ123"/>
  <c r="AI123"/>
  <c r="AH123"/>
  <c r="AG123"/>
  <c r="AF123"/>
  <c r="AE123"/>
  <c r="AD123"/>
  <c r="AC123"/>
  <c r="AB123"/>
  <c r="AA123"/>
  <c r="Z123"/>
  <c r="Y123"/>
  <c r="X123"/>
  <c r="W123"/>
  <c r="V123"/>
  <c r="U123"/>
  <c r="T123"/>
  <c r="S123"/>
  <c r="R123"/>
  <c r="Q123"/>
  <c r="P123"/>
  <c r="O123"/>
  <c r="N123"/>
  <c r="M123"/>
  <c r="L123"/>
  <c r="K123"/>
  <c r="J123"/>
  <c r="I123"/>
  <c r="H123"/>
  <c r="AJ122"/>
  <c r="AI122"/>
  <c r="AH122"/>
  <c r="AG122"/>
  <c r="AF122"/>
  <c r="AE122"/>
  <c r="AD122"/>
  <c r="AC122"/>
  <c r="AB122"/>
  <c r="AA122"/>
  <c r="Z122"/>
  <c r="Y122"/>
  <c r="X122"/>
  <c r="W122"/>
  <c r="V122"/>
  <c r="U122"/>
  <c r="T122"/>
  <c r="S122"/>
  <c r="R122"/>
  <c r="Q122"/>
  <c r="P122"/>
  <c r="O122"/>
  <c r="N122"/>
  <c r="M122"/>
  <c r="L122"/>
  <c r="K122"/>
  <c r="J122"/>
  <c r="I122"/>
  <c r="H122"/>
  <c r="AJ121"/>
  <c r="AI121"/>
  <c r="AH121"/>
  <c r="AG121"/>
  <c r="AF121"/>
  <c r="AE121"/>
  <c r="AD121"/>
  <c r="AC121"/>
  <c r="AB121"/>
  <c r="AA121"/>
  <c r="Z121"/>
  <c r="Y121"/>
  <c r="X121"/>
  <c r="W121"/>
  <c r="V121"/>
  <c r="U121"/>
  <c r="T121"/>
  <c r="S121"/>
  <c r="R121"/>
  <c r="Q121"/>
  <c r="P121"/>
  <c r="O121"/>
  <c r="N121"/>
  <c r="M121"/>
  <c r="L121"/>
  <c r="K121"/>
  <c r="J121"/>
  <c r="I121"/>
  <c r="H121"/>
  <c r="AJ120"/>
  <c r="AI120"/>
  <c r="AH120"/>
  <c r="AG120"/>
  <c r="AF120"/>
  <c r="AE120"/>
  <c r="AD120"/>
  <c r="AC120"/>
  <c r="AB120"/>
  <c r="AA120"/>
  <c r="Z120"/>
  <c r="Y120"/>
  <c r="X120"/>
  <c r="W120"/>
  <c r="V120"/>
  <c r="U120"/>
  <c r="T120"/>
  <c r="S120"/>
  <c r="R120"/>
  <c r="Q120"/>
  <c r="P120"/>
  <c r="O120"/>
  <c r="N120"/>
  <c r="M120"/>
  <c r="L120"/>
  <c r="K120"/>
  <c r="J120"/>
  <c r="I120"/>
  <c r="H120"/>
  <c r="AJ119"/>
  <c r="AI119"/>
  <c r="AH119"/>
  <c r="AG119"/>
  <c r="AF119"/>
  <c r="AE119"/>
  <c r="AD119"/>
  <c r="AC119"/>
  <c r="AB119"/>
  <c r="AA119"/>
  <c r="Z119"/>
  <c r="Y119"/>
  <c r="X119"/>
  <c r="W119"/>
  <c r="V119"/>
  <c r="U119"/>
  <c r="T119"/>
  <c r="S119"/>
  <c r="R119"/>
  <c r="Q119"/>
  <c r="P119"/>
  <c r="O119"/>
  <c r="N119"/>
  <c r="M119"/>
  <c r="L119"/>
  <c r="K119"/>
  <c r="J119"/>
  <c r="I119"/>
  <c r="H119"/>
  <c r="AJ118"/>
  <c r="AI118"/>
  <c r="AH118"/>
  <c r="AG118"/>
  <c r="AF118"/>
  <c r="AE118"/>
  <c r="AD118"/>
  <c r="AC118"/>
  <c r="AB118"/>
  <c r="AA118"/>
  <c r="Z118"/>
  <c r="Y118"/>
  <c r="X118"/>
  <c r="W118"/>
  <c r="V118"/>
  <c r="U118"/>
  <c r="T118"/>
  <c r="S118"/>
  <c r="R118"/>
  <c r="Q118"/>
  <c r="P118"/>
  <c r="O118"/>
  <c r="N118"/>
  <c r="M118"/>
  <c r="L118"/>
  <c r="K118"/>
  <c r="J118"/>
  <c r="I118"/>
  <c r="H118"/>
  <c r="AJ117"/>
  <c r="AI117"/>
  <c r="AH117"/>
  <c r="AG117"/>
  <c r="AF117"/>
  <c r="AE117"/>
  <c r="AD117"/>
  <c r="AC117"/>
  <c r="AB117"/>
  <c r="AA117"/>
  <c r="Z117"/>
  <c r="Y117"/>
  <c r="X117"/>
  <c r="W117"/>
  <c r="V117"/>
  <c r="U117"/>
  <c r="T117"/>
  <c r="S117"/>
  <c r="R117"/>
  <c r="Q117"/>
  <c r="P117"/>
  <c r="O117"/>
  <c r="N117"/>
  <c r="M117"/>
  <c r="L117"/>
  <c r="K117"/>
  <c r="J117"/>
  <c r="I117"/>
  <c r="H117"/>
  <c r="AJ116"/>
  <c r="AI116"/>
  <c r="AH116"/>
  <c r="AG116"/>
  <c r="AF116"/>
  <c r="AE116"/>
  <c r="AD116"/>
  <c r="AC116"/>
  <c r="AB116"/>
  <c r="AA116"/>
  <c r="Z116"/>
  <c r="Y116"/>
  <c r="X116"/>
  <c r="W116"/>
  <c r="V116"/>
  <c r="U116"/>
  <c r="T116"/>
  <c r="S116"/>
  <c r="R116"/>
  <c r="Q116"/>
  <c r="P116"/>
  <c r="O116"/>
  <c r="N116"/>
  <c r="M116"/>
  <c r="L116"/>
  <c r="K116"/>
  <c r="J116"/>
  <c r="I116"/>
  <c r="H116"/>
  <c r="AJ115"/>
  <c r="AI115"/>
  <c r="AH115"/>
  <c r="AG115"/>
  <c r="AF115"/>
  <c r="AE115"/>
  <c r="AD115"/>
  <c r="AC115"/>
  <c r="AB115"/>
  <c r="AA115"/>
  <c r="Z115"/>
  <c r="Y115"/>
  <c r="X115"/>
  <c r="W115"/>
  <c r="V115"/>
  <c r="U115"/>
  <c r="T115"/>
  <c r="S115"/>
  <c r="R115"/>
  <c r="Q115"/>
  <c r="P115"/>
  <c r="O115"/>
  <c r="N115"/>
  <c r="M115"/>
  <c r="L115"/>
  <c r="K115"/>
  <c r="J115"/>
  <c r="I115"/>
  <c r="H115"/>
  <c r="AJ114"/>
  <c r="AI114"/>
  <c r="AH114"/>
  <c r="AG114"/>
  <c r="AF114"/>
  <c r="AE114"/>
  <c r="AD114"/>
  <c r="AC114"/>
  <c r="AB114"/>
  <c r="AA114"/>
  <c r="Z114"/>
  <c r="Y114"/>
  <c r="X114"/>
  <c r="W114"/>
  <c r="V114"/>
  <c r="U114"/>
  <c r="T114"/>
  <c r="S114"/>
  <c r="R114"/>
  <c r="Q114"/>
  <c r="P114"/>
  <c r="O114"/>
  <c r="N114"/>
  <c r="M114"/>
  <c r="L114"/>
  <c r="K114"/>
  <c r="J114"/>
  <c r="I114"/>
  <c r="H114"/>
  <c r="AJ113"/>
  <c r="AI113"/>
  <c r="AH113"/>
  <c r="AG113"/>
  <c r="AF113"/>
  <c r="AE113"/>
  <c r="AD113"/>
  <c r="AC113"/>
  <c r="AB113"/>
  <c r="AA113"/>
  <c r="Z113"/>
  <c r="Y113"/>
  <c r="X113"/>
  <c r="W113"/>
  <c r="V113"/>
  <c r="U113"/>
  <c r="T113"/>
  <c r="S113"/>
  <c r="R113"/>
  <c r="Q113"/>
  <c r="P113"/>
  <c r="O113"/>
  <c r="N113"/>
  <c r="M113"/>
  <c r="L113"/>
  <c r="K113"/>
  <c r="J113"/>
  <c r="I113"/>
  <c r="H113"/>
  <c r="AJ112"/>
  <c r="AI112"/>
  <c r="AH112"/>
  <c r="AG112"/>
  <c r="AF112"/>
  <c r="AE112"/>
  <c r="AD112"/>
  <c r="AC112"/>
  <c r="AB112"/>
  <c r="AA112"/>
  <c r="Z112"/>
  <c r="Y112"/>
  <c r="X112"/>
  <c r="W112"/>
  <c r="V112"/>
  <c r="U112"/>
  <c r="T112"/>
  <c r="S112"/>
  <c r="R112"/>
  <c r="Q112"/>
  <c r="P112"/>
  <c r="O112"/>
  <c r="N112"/>
  <c r="M112"/>
  <c r="L112"/>
  <c r="K112"/>
  <c r="J112"/>
  <c r="I112"/>
  <c r="H112"/>
  <c r="AJ111"/>
  <c r="AI111"/>
  <c r="AH111"/>
  <c r="AG111"/>
  <c r="AF111"/>
  <c r="AE111"/>
  <c r="AD111"/>
  <c r="AC111"/>
  <c r="AB111"/>
  <c r="AA111"/>
  <c r="Z111"/>
  <c r="Y111"/>
  <c r="X111"/>
  <c r="W111"/>
  <c r="V111"/>
  <c r="U111"/>
  <c r="T111"/>
  <c r="S111"/>
  <c r="R111"/>
  <c r="Q111"/>
  <c r="P111"/>
  <c r="O111"/>
  <c r="N111"/>
  <c r="M111"/>
  <c r="L111"/>
  <c r="K111"/>
  <c r="J111"/>
  <c r="I111"/>
  <c r="H111"/>
  <c r="AJ110"/>
  <c r="AI110"/>
  <c r="AH110"/>
  <c r="AG110"/>
  <c r="AF110"/>
  <c r="AE110"/>
  <c r="AD110"/>
  <c r="AC110"/>
  <c r="AB110"/>
  <c r="AA110"/>
  <c r="Z110"/>
  <c r="Y110"/>
  <c r="X110"/>
  <c r="W110"/>
  <c r="V110"/>
  <c r="U110"/>
  <c r="T110"/>
  <c r="S110"/>
  <c r="R110"/>
  <c r="Q110"/>
  <c r="P110"/>
  <c r="O110"/>
  <c r="N110"/>
  <c r="M110"/>
  <c r="L110"/>
  <c r="K110"/>
  <c r="J110"/>
  <c r="I110"/>
  <c r="H110"/>
  <c r="AJ109"/>
  <c r="AI109"/>
  <c r="AH109"/>
  <c r="AG109"/>
  <c r="AF109"/>
  <c r="AE109"/>
  <c r="AD109"/>
  <c r="AC109"/>
  <c r="AB109"/>
  <c r="AA109"/>
  <c r="Z109"/>
  <c r="Y109"/>
  <c r="X109"/>
  <c r="W109"/>
  <c r="V109"/>
  <c r="U109"/>
  <c r="T109"/>
  <c r="S109"/>
  <c r="R109"/>
  <c r="Q109"/>
  <c r="P109"/>
  <c r="O109"/>
  <c r="N109"/>
  <c r="M109"/>
  <c r="L109"/>
  <c r="K109"/>
  <c r="J109"/>
  <c r="I109"/>
  <c r="H109"/>
  <c r="AJ108"/>
  <c r="AI108"/>
  <c r="AH108"/>
  <c r="AG108"/>
  <c r="AF108"/>
  <c r="AE108"/>
  <c r="AD108"/>
  <c r="AC108"/>
  <c r="AB108"/>
  <c r="AA108"/>
  <c r="Z108"/>
  <c r="Y108"/>
  <c r="X108"/>
  <c r="W108"/>
  <c r="V108"/>
  <c r="U108"/>
  <c r="T108"/>
  <c r="S108"/>
  <c r="R108"/>
  <c r="Q108"/>
  <c r="P108"/>
  <c r="O108"/>
  <c r="N108"/>
  <c r="M108"/>
  <c r="L108"/>
  <c r="K108"/>
  <c r="J108"/>
  <c r="I108"/>
  <c r="H108"/>
  <c r="AJ107"/>
  <c r="AI107"/>
  <c r="AH107"/>
  <c r="AG107"/>
  <c r="AF107"/>
  <c r="AE107"/>
  <c r="AD107"/>
  <c r="AC107"/>
  <c r="AB107"/>
  <c r="AA107"/>
  <c r="Z107"/>
  <c r="Y107"/>
  <c r="X107"/>
  <c r="W107"/>
  <c r="V107"/>
  <c r="U107"/>
  <c r="T107"/>
  <c r="S107"/>
  <c r="R107"/>
  <c r="Q107"/>
  <c r="P107"/>
  <c r="O107"/>
  <c r="N107"/>
  <c r="M107"/>
  <c r="L107"/>
  <c r="K107"/>
  <c r="J107"/>
  <c r="I107"/>
  <c r="H107"/>
  <c r="AJ106"/>
  <c r="AI106"/>
  <c r="AH106"/>
  <c r="AG106"/>
  <c r="AF106"/>
  <c r="AE106"/>
  <c r="AD106"/>
  <c r="AC106"/>
  <c r="AB106"/>
  <c r="AA106"/>
  <c r="Z106"/>
  <c r="Y106"/>
  <c r="X106"/>
  <c r="W106"/>
  <c r="V106"/>
  <c r="U106"/>
  <c r="T106"/>
  <c r="S106"/>
  <c r="R106"/>
  <c r="Q106"/>
  <c r="P106"/>
  <c r="O106"/>
  <c r="N106"/>
  <c r="M106"/>
  <c r="L106"/>
  <c r="K106"/>
  <c r="J106"/>
  <c r="I106"/>
  <c r="H106"/>
  <c r="AJ105"/>
  <c r="AI105"/>
  <c r="AH105"/>
  <c r="AG105"/>
  <c r="AF105"/>
  <c r="AE105"/>
  <c r="AD105"/>
  <c r="AC105"/>
  <c r="AB105"/>
  <c r="AA105"/>
  <c r="Z105"/>
  <c r="Y105"/>
  <c r="X105"/>
  <c r="W105"/>
  <c r="V105"/>
  <c r="U105"/>
  <c r="T105"/>
  <c r="S105"/>
  <c r="R105"/>
  <c r="Q105"/>
  <c r="P105"/>
  <c r="O105"/>
  <c r="N105"/>
  <c r="M105"/>
  <c r="L105"/>
  <c r="K105"/>
  <c r="J105"/>
  <c r="I105"/>
  <c r="H105"/>
  <c r="AJ104"/>
  <c r="AI104"/>
  <c r="AH104"/>
  <c r="AG104"/>
  <c r="AF104"/>
  <c r="AE104"/>
  <c r="AD104"/>
  <c r="AC104"/>
  <c r="AB104"/>
  <c r="AA104"/>
  <c r="Z104"/>
  <c r="Y104"/>
  <c r="X104"/>
  <c r="W104"/>
  <c r="V104"/>
  <c r="U104"/>
  <c r="T104"/>
  <c r="S104"/>
  <c r="R104"/>
  <c r="Q104"/>
  <c r="P104"/>
  <c r="O104"/>
  <c r="N104"/>
  <c r="M104"/>
  <c r="L104"/>
  <c r="K104"/>
  <c r="J104"/>
  <c r="I104"/>
  <c r="H104"/>
  <c r="AJ103"/>
  <c r="AI103"/>
  <c r="AH103"/>
  <c r="AG103"/>
  <c r="AF103"/>
  <c r="AE103"/>
  <c r="AD103"/>
  <c r="AC103"/>
  <c r="AB103"/>
  <c r="AA103"/>
  <c r="Z103"/>
  <c r="Y103"/>
  <c r="X103"/>
  <c r="W103"/>
  <c r="V103"/>
  <c r="U103"/>
  <c r="T103"/>
  <c r="S103"/>
  <c r="R103"/>
  <c r="Q103"/>
  <c r="P103"/>
  <c r="O103"/>
  <c r="N103"/>
  <c r="M103"/>
  <c r="L103"/>
  <c r="K103"/>
  <c r="J103"/>
  <c r="I103"/>
  <c r="H103"/>
  <c r="AJ102"/>
  <c r="AI102"/>
  <c r="AH102"/>
  <c r="AG102"/>
  <c r="AF102"/>
  <c r="AE102"/>
  <c r="AD102"/>
  <c r="AC102"/>
  <c r="AB102"/>
  <c r="AA102"/>
  <c r="Z102"/>
  <c r="Y102"/>
  <c r="X102"/>
  <c r="W102"/>
  <c r="V102"/>
  <c r="U102"/>
  <c r="T102"/>
  <c r="S102"/>
  <c r="R102"/>
  <c r="Q102"/>
  <c r="P102"/>
  <c r="O102"/>
  <c r="N102"/>
  <c r="M102"/>
  <c r="L102"/>
  <c r="K102"/>
  <c r="J102"/>
  <c r="I102"/>
  <c r="H102"/>
  <c r="AJ101"/>
  <c r="AI101"/>
  <c r="AH101"/>
  <c r="AG101"/>
  <c r="AF101"/>
  <c r="AE101"/>
  <c r="AD101"/>
  <c r="AC101"/>
  <c r="AB101"/>
  <c r="AA101"/>
  <c r="Z101"/>
  <c r="Y101"/>
  <c r="X101"/>
  <c r="W101"/>
  <c r="V101"/>
  <c r="U101"/>
  <c r="T101"/>
  <c r="S101"/>
  <c r="R101"/>
  <c r="Q101"/>
  <c r="P101"/>
  <c r="O101"/>
  <c r="N101"/>
  <c r="M101"/>
  <c r="L101"/>
  <c r="K101"/>
  <c r="J101"/>
  <c r="I101"/>
  <c r="H101"/>
  <c r="AJ100"/>
  <c r="AI100"/>
  <c r="AH100"/>
  <c r="AG100"/>
  <c r="AF100"/>
  <c r="AE100"/>
  <c r="AD100"/>
  <c r="AC100"/>
  <c r="AB100"/>
  <c r="AA100"/>
  <c r="Z100"/>
  <c r="Y100"/>
  <c r="X100"/>
  <c r="W100"/>
  <c r="V100"/>
  <c r="U100"/>
  <c r="T100"/>
  <c r="S100"/>
  <c r="R100"/>
  <c r="Q100"/>
  <c r="P100"/>
  <c r="O100"/>
  <c r="N100"/>
  <c r="M100"/>
  <c r="L100"/>
  <c r="K100"/>
  <c r="J100"/>
  <c r="I100"/>
  <c r="H100"/>
  <c r="AJ99"/>
  <c r="AI99"/>
  <c r="AH99"/>
  <c r="AG99"/>
  <c r="AF99"/>
  <c r="AE99"/>
  <c r="AD99"/>
  <c r="AC99"/>
  <c r="AB99"/>
  <c r="AA99"/>
  <c r="Z99"/>
  <c r="Y99"/>
  <c r="X99"/>
  <c r="W99"/>
  <c r="V99"/>
  <c r="U99"/>
  <c r="T99"/>
  <c r="S99"/>
  <c r="R99"/>
  <c r="Q99"/>
  <c r="P99"/>
  <c r="O99"/>
  <c r="N99"/>
  <c r="M99"/>
  <c r="L99"/>
  <c r="K99"/>
  <c r="J99"/>
  <c r="I99"/>
  <c r="H99"/>
  <c r="AJ98"/>
  <c r="AI98"/>
  <c r="AH98"/>
  <c r="AG98"/>
  <c r="AF98"/>
  <c r="AE98"/>
  <c r="AD98"/>
  <c r="AC98"/>
  <c r="AB98"/>
  <c r="AA98"/>
  <c r="Z98"/>
  <c r="Y98"/>
  <c r="X98"/>
  <c r="W98"/>
  <c r="V98"/>
  <c r="U98"/>
  <c r="T98"/>
  <c r="S98"/>
  <c r="R98"/>
  <c r="Q98"/>
  <c r="P98"/>
  <c r="O98"/>
  <c r="N98"/>
  <c r="M98"/>
  <c r="L98"/>
  <c r="K98"/>
  <c r="J98"/>
  <c r="I98"/>
  <c r="H98"/>
  <c r="AJ97"/>
  <c r="AI97"/>
  <c r="AH97"/>
  <c r="AG97"/>
  <c r="AF97"/>
  <c r="AE97"/>
  <c r="AD97"/>
  <c r="AC97"/>
  <c r="AB97"/>
  <c r="AA97"/>
  <c r="Z97"/>
  <c r="Y97"/>
  <c r="X97"/>
  <c r="W97"/>
  <c r="V97"/>
  <c r="U97"/>
  <c r="T97"/>
  <c r="S97"/>
  <c r="R97"/>
  <c r="Q97"/>
  <c r="P97"/>
  <c r="O97"/>
  <c r="N97"/>
  <c r="M97"/>
  <c r="L97"/>
  <c r="K97"/>
  <c r="J97"/>
  <c r="I97"/>
  <c r="H97"/>
  <c r="AJ96"/>
  <c r="AI96"/>
  <c r="AH96"/>
  <c r="AG96"/>
  <c r="AF96"/>
  <c r="AE96"/>
  <c r="AD96"/>
  <c r="AC96"/>
  <c r="AB96"/>
  <c r="AA96"/>
  <c r="Z96"/>
  <c r="Y96"/>
  <c r="X96"/>
  <c r="W96"/>
  <c r="V96"/>
  <c r="U96"/>
  <c r="T96"/>
  <c r="S96"/>
  <c r="R96"/>
  <c r="Q96"/>
  <c r="P96"/>
  <c r="O96"/>
  <c r="N96"/>
  <c r="M96"/>
  <c r="L96"/>
  <c r="K96"/>
  <c r="J96"/>
  <c r="I96"/>
  <c r="H96"/>
  <c r="AJ95"/>
  <c r="AI95"/>
  <c r="AH95"/>
  <c r="AG95"/>
  <c r="AF95"/>
  <c r="AE95"/>
  <c r="AD95"/>
  <c r="AC95"/>
  <c r="AB95"/>
  <c r="AA95"/>
  <c r="Z95"/>
  <c r="Y95"/>
  <c r="X95"/>
  <c r="W95"/>
  <c r="V95"/>
  <c r="U95"/>
  <c r="T95"/>
  <c r="S95"/>
  <c r="R95"/>
  <c r="Q95"/>
  <c r="P95"/>
  <c r="O95"/>
  <c r="N95"/>
  <c r="M95"/>
  <c r="L95"/>
  <c r="K95"/>
  <c r="J95"/>
  <c r="I95"/>
  <c r="H95"/>
  <c r="AJ94"/>
  <c r="AI94"/>
  <c r="AH94"/>
  <c r="AG94"/>
  <c r="AF94"/>
  <c r="AE94"/>
  <c r="AD94"/>
  <c r="AC94"/>
  <c r="AB94"/>
  <c r="AA94"/>
  <c r="Z94"/>
  <c r="Y94"/>
  <c r="X94"/>
  <c r="W94"/>
  <c r="V94"/>
  <c r="U94"/>
  <c r="T94"/>
  <c r="S94"/>
  <c r="R94"/>
  <c r="Q94"/>
  <c r="P94"/>
  <c r="O94"/>
  <c r="N94"/>
  <c r="M94"/>
  <c r="L94"/>
  <c r="K94"/>
  <c r="J94"/>
  <c r="I94"/>
  <c r="H94"/>
  <c r="AJ93"/>
  <c r="AI93"/>
  <c r="AH93"/>
  <c r="AG93"/>
  <c r="AF93"/>
  <c r="AE93"/>
  <c r="AD93"/>
  <c r="AC93"/>
  <c r="AB93"/>
  <c r="AA93"/>
  <c r="Z93"/>
  <c r="Y93"/>
  <c r="X93"/>
  <c r="W93"/>
  <c r="V93"/>
  <c r="U93"/>
  <c r="T93"/>
  <c r="S93"/>
  <c r="R93"/>
  <c r="Q93"/>
  <c r="P93"/>
  <c r="O93"/>
  <c r="N93"/>
  <c r="M93"/>
  <c r="L93"/>
  <c r="K93"/>
  <c r="J93"/>
  <c r="I93"/>
  <c r="H93"/>
  <c r="AJ92"/>
  <c r="AI92"/>
  <c r="AH92"/>
  <c r="AG92"/>
  <c r="AF92"/>
  <c r="AE92"/>
  <c r="AD92"/>
  <c r="AC92"/>
  <c r="AB92"/>
  <c r="AA92"/>
  <c r="Z92"/>
  <c r="Y92"/>
  <c r="X92"/>
  <c r="W92"/>
  <c r="V92"/>
  <c r="U92"/>
  <c r="T92"/>
  <c r="S92"/>
  <c r="R92"/>
  <c r="Q92"/>
  <c r="P92"/>
  <c r="O92"/>
  <c r="N92"/>
  <c r="M92"/>
  <c r="L92"/>
  <c r="K92"/>
  <c r="J92"/>
  <c r="I92"/>
  <c r="H92"/>
  <c r="AJ91"/>
  <c r="AI91"/>
  <c r="AH91"/>
  <c r="AG91"/>
  <c r="AF91"/>
  <c r="AE91"/>
  <c r="AD91"/>
  <c r="AC91"/>
  <c r="AB91"/>
  <c r="AA91"/>
  <c r="Z91"/>
  <c r="Y91"/>
  <c r="X91"/>
  <c r="W91"/>
  <c r="V91"/>
  <c r="U91"/>
  <c r="T91"/>
  <c r="S91"/>
  <c r="R91"/>
  <c r="Q91"/>
  <c r="P91"/>
  <c r="O91"/>
  <c r="N91"/>
  <c r="M91"/>
  <c r="L91"/>
  <c r="K91"/>
  <c r="J91"/>
  <c r="I91"/>
  <c r="H91"/>
  <c r="AJ90"/>
  <c r="AI90"/>
  <c r="AH90"/>
  <c r="AG90"/>
  <c r="AF90"/>
  <c r="AE90"/>
  <c r="AD90"/>
  <c r="AC90"/>
  <c r="AB90"/>
  <c r="AA90"/>
  <c r="Z90"/>
  <c r="Y90"/>
  <c r="X90"/>
  <c r="W90"/>
  <c r="V90"/>
  <c r="U90"/>
  <c r="T90"/>
  <c r="S90"/>
  <c r="R90"/>
  <c r="Q90"/>
  <c r="P90"/>
  <c r="O90"/>
  <c r="N90"/>
  <c r="M90"/>
  <c r="L90"/>
  <c r="K90"/>
  <c r="J90"/>
  <c r="I90"/>
  <c r="H90"/>
  <c r="AJ89"/>
  <c r="AI89"/>
  <c r="AH89"/>
  <c r="AG89"/>
  <c r="AF89"/>
  <c r="AE89"/>
  <c r="AD89"/>
  <c r="AC89"/>
  <c r="AB89"/>
  <c r="AA89"/>
  <c r="Z89"/>
  <c r="Y89"/>
  <c r="X89"/>
  <c r="W89"/>
  <c r="V89"/>
  <c r="U89"/>
  <c r="T89"/>
  <c r="S89"/>
  <c r="R89"/>
  <c r="Q89"/>
  <c r="P89"/>
  <c r="O89"/>
  <c r="N89"/>
  <c r="M89"/>
  <c r="L89"/>
  <c r="K89"/>
  <c r="J89"/>
  <c r="I89"/>
  <c r="H89"/>
  <c r="AJ88"/>
  <c r="AI88"/>
  <c r="AH88"/>
  <c r="AG88"/>
  <c r="AF88"/>
  <c r="AE88"/>
  <c r="AD88"/>
  <c r="AC88"/>
  <c r="AB88"/>
  <c r="AA88"/>
  <c r="Z88"/>
  <c r="Y88"/>
  <c r="X88"/>
  <c r="W88"/>
  <c r="V88"/>
  <c r="U88"/>
  <c r="T88"/>
  <c r="S88"/>
  <c r="R88"/>
  <c r="Q88"/>
  <c r="P88"/>
  <c r="O88"/>
  <c r="N88"/>
  <c r="M88"/>
  <c r="L88"/>
  <c r="K88"/>
  <c r="J88"/>
  <c r="I88"/>
  <c r="H88"/>
  <c r="AJ87"/>
  <c r="AI87"/>
  <c r="AH87"/>
  <c r="AG87"/>
  <c r="AF87"/>
  <c r="AE87"/>
  <c r="AD87"/>
  <c r="AC87"/>
  <c r="AB87"/>
  <c r="AA87"/>
  <c r="Z87"/>
  <c r="Y87"/>
  <c r="X87"/>
  <c r="W87"/>
  <c r="V87"/>
  <c r="U87"/>
  <c r="T87"/>
  <c r="S87"/>
  <c r="R87"/>
  <c r="Q87"/>
  <c r="P87"/>
  <c r="O87"/>
  <c r="N87"/>
  <c r="M87"/>
  <c r="L87"/>
  <c r="K87"/>
  <c r="J87"/>
  <c r="I87"/>
  <c r="H87"/>
  <c r="AJ86"/>
  <c r="AI86"/>
  <c r="AH86"/>
  <c r="AG86"/>
  <c r="AF86"/>
  <c r="AE86"/>
  <c r="AD86"/>
  <c r="AC86"/>
  <c r="AB86"/>
  <c r="AA86"/>
  <c r="Z86"/>
  <c r="Y86"/>
  <c r="X86"/>
  <c r="W86"/>
  <c r="V86"/>
  <c r="U86"/>
  <c r="T86"/>
  <c r="S86"/>
  <c r="R86"/>
  <c r="Q86"/>
  <c r="P86"/>
  <c r="O86"/>
  <c r="N86"/>
  <c r="M86"/>
  <c r="L86"/>
  <c r="K86"/>
  <c r="J86"/>
  <c r="I86"/>
  <c r="H86"/>
  <c r="AJ85"/>
  <c r="AI85"/>
  <c r="AH85"/>
  <c r="AG85"/>
  <c r="AF85"/>
  <c r="AE85"/>
  <c r="AD85"/>
  <c r="AC85"/>
  <c r="AB85"/>
  <c r="AA85"/>
  <c r="Z85"/>
  <c r="Y85"/>
  <c r="X85"/>
  <c r="W85"/>
  <c r="V85"/>
  <c r="U85"/>
  <c r="T85"/>
  <c r="S85"/>
  <c r="R85"/>
  <c r="Q85"/>
  <c r="P85"/>
  <c r="O85"/>
  <c r="N85"/>
  <c r="M85"/>
  <c r="L85"/>
  <c r="K85"/>
  <c r="J85"/>
  <c r="I85"/>
  <c r="H85"/>
  <c r="AJ84"/>
  <c r="AI84"/>
  <c r="AH84"/>
  <c r="AG84"/>
  <c r="AF84"/>
  <c r="AE84"/>
  <c r="AD84"/>
  <c r="AC84"/>
  <c r="AB84"/>
  <c r="AA84"/>
  <c r="Z84"/>
  <c r="Y84"/>
  <c r="X84"/>
  <c r="W84"/>
  <c r="V84"/>
  <c r="U84"/>
  <c r="T84"/>
  <c r="S84"/>
  <c r="R84"/>
  <c r="Q84"/>
  <c r="P84"/>
  <c r="O84"/>
  <c r="N84"/>
  <c r="M84"/>
  <c r="L84"/>
  <c r="K84"/>
  <c r="J84"/>
  <c r="I84"/>
  <c r="H84"/>
  <c r="AJ83"/>
  <c r="AI83"/>
  <c r="AH83"/>
  <c r="AG83"/>
  <c r="AF83"/>
  <c r="AE83"/>
  <c r="AD83"/>
  <c r="AC83"/>
  <c r="AB83"/>
  <c r="AA83"/>
  <c r="Z83"/>
  <c r="Y83"/>
  <c r="X83"/>
  <c r="W83"/>
  <c r="V83"/>
  <c r="U83"/>
  <c r="T83"/>
  <c r="S83"/>
  <c r="R83"/>
  <c r="Q83"/>
  <c r="P83"/>
  <c r="O83"/>
  <c r="N83"/>
  <c r="M83"/>
  <c r="L83"/>
  <c r="K83"/>
  <c r="J83"/>
  <c r="I83"/>
  <c r="H83"/>
  <c r="AJ82"/>
  <c r="AI82"/>
  <c r="AH82"/>
  <c r="AG82"/>
  <c r="AF82"/>
  <c r="AE82"/>
  <c r="AD82"/>
  <c r="AC82"/>
  <c r="AB82"/>
  <c r="AA82"/>
  <c r="Z82"/>
  <c r="Y82"/>
  <c r="X82"/>
  <c r="W82"/>
  <c r="V82"/>
  <c r="U82"/>
  <c r="T82"/>
  <c r="S82"/>
  <c r="R82"/>
  <c r="Q82"/>
  <c r="P82"/>
  <c r="O82"/>
  <c r="N82"/>
  <c r="M82"/>
  <c r="L82"/>
  <c r="K82"/>
  <c r="J82"/>
  <c r="I82"/>
  <c r="H82"/>
  <c r="AJ81"/>
  <c r="AI81"/>
  <c r="AH81"/>
  <c r="AG81"/>
  <c r="AF81"/>
  <c r="AE81"/>
  <c r="AD81"/>
  <c r="AC81"/>
  <c r="AB81"/>
  <c r="AA81"/>
  <c r="Z81"/>
  <c r="Y81"/>
  <c r="X81"/>
  <c r="W81"/>
  <c r="V81"/>
  <c r="U81"/>
  <c r="T81"/>
  <c r="S81"/>
  <c r="R81"/>
  <c r="Q81"/>
  <c r="P81"/>
  <c r="O81"/>
  <c r="N81"/>
  <c r="M81"/>
  <c r="L81"/>
  <c r="K81"/>
  <c r="J81"/>
  <c r="I81"/>
  <c r="H81"/>
  <c r="AJ80"/>
  <c r="AI80"/>
  <c r="AH80"/>
  <c r="AG80"/>
  <c r="AF80"/>
  <c r="AE80"/>
  <c r="AD80"/>
  <c r="AC80"/>
  <c r="AB80"/>
  <c r="AA80"/>
  <c r="Z80"/>
  <c r="Y80"/>
  <c r="X80"/>
  <c r="W80"/>
  <c r="V80"/>
  <c r="U80"/>
  <c r="T80"/>
  <c r="S80"/>
  <c r="R80"/>
  <c r="Q80"/>
  <c r="P80"/>
  <c r="O80"/>
  <c r="N80"/>
  <c r="M80"/>
  <c r="L80"/>
  <c r="K80"/>
  <c r="J80"/>
  <c r="I80"/>
  <c r="H80"/>
  <c r="AJ79"/>
  <c r="AI79"/>
  <c r="AH79"/>
  <c r="AG79"/>
  <c r="AF79"/>
  <c r="AE79"/>
  <c r="AD79"/>
  <c r="AC79"/>
  <c r="AB79"/>
  <c r="AA79"/>
  <c r="Z79"/>
  <c r="Y79"/>
  <c r="X79"/>
  <c r="W79"/>
  <c r="V79"/>
  <c r="U79"/>
  <c r="T79"/>
  <c r="S79"/>
  <c r="R79"/>
  <c r="Q79"/>
  <c r="P79"/>
  <c r="O79"/>
  <c r="N79"/>
  <c r="M79"/>
  <c r="L79"/>
  <c r="K79"/>
  <c r="J79"/>
  <c r="I79"/>
  <c r="H79"/>
  <c r="AJ78"/>
  <c r="AI78"/>
  <c r="AH78"/>
  <c r="AG78"/>
  <c r="AF78"/>
  <c r="AE78"/>
  <c r="AD78"/>
  <c r="AC78"/>
  <c r="AB78"/>
  <c r="AA78"/>
  <c r="Z78"/>
  <c r="Y78"/>
  <c r="X78"/>
  <c r="W78"/>
  <c r="V78"/>
  <c r="U78"/>
  <c r="T78"/>
  <c r="S78"/>
  <c r="R78"/>
  <c r="Q78"/>
  <c r="P78"/>
  <c r="O78"/>
  <c r="N78"/>
  <c r="M78"/>
  <c r="L78"/>
  <c r="K78"/>
  <c r="J78"/>
  <c r="I78"/>
  <c r="H78"/>
  <c r="AJ77"/>
  <c r="AI77"/>
  <c r="AH77"/>
  <c r="AG77"/>
  <c r="AF77"/>
  <c r="AE77"/>
  <c r="AD77"/>
  <c r="AC77"/>
  <c r="AB77"/>
  <c r="AA77"/>
  <c r="Z77"/>
  <c r="Y77"/>
  <c r="X77"/>
  <c r="W77"/>
  <c r="V77"/>
  <c r="U77"/>
  <c r="T77"/>
  <c r="S77"/>
  <c r="R77"/>
  <c r="Q77"/>
  <c r="P77"/>
  <c r="O77"/>
  <c r="N77"/>
  <c r="M77"/>
  <c r="L77"/>
  <c r="K77"/>
  <c r="J77"/>
  <c r="I77"/>
  <c r="H77"/>
  <c r="AJ76"/>
  <c r="AI76"/>
  <c r="AH76"/>
  <c r="AG76"/>
  <c r="AF76"/>
  <c r="AE76"/>
  <c r="AD76"/>
  <c r="AC76"/>
  <c r="AB76"/>
  <c r="AA76"/>
  <c r="Z76"/>
  <c r="Y76"/>
  <c r="X76"/>
  <c r="W76"/>
  <c r="V76"/>
  <c r="U76"/>
  <c r="T76"/>
  <c r="S76"/>
  <c r="R76"/>
  <c r="Q76"/>
  <c r="P76"/>
  <c r="O76"/>
  <c r="N76"/>
  <c r="M76"/>
  <c r="L76"/>
  <c r="K76"/>
  <c r="J76"/>
  <c r="I76"/>
  <c r="H76"/>
  <c r="AJ75"/>
  <c r="AI75"/>
  <c r="AH75"/>
  <c r="AG75"/>
  <c r="AF75"/>
  <c r="AE75"/>
  <c r="AD75"/>
  <c r="AC75"/>
  <c r="AB75"/>
  <c r="AA75"/>
  <c r="Z75"/>
  <c r="Y75"/>
  <c r="X75"/>
  <c r="W75"/>
  <c r="V75"/>
  <c r="U75"/>
  <c r="T75"/>
  <c r="S75"/>
  <c r="R75"/>
  <c r="Q75"/>
  <c r="P75"/>
  <c r="O75"/>
  <c r="N75"/>
  <c r="M75"/>
  <c r="L75"/>
  <c r="K75"/>
  <c r="J75"/>
  <c r="I75"/>
  <c r="H75"/>
  <c r="AJ74"/>
  <c r="AI74"/>
  <c r="AH74"/>
  <c r="AG74"/>
  <c r="AF74"/>
  <c r="AE74"/>
  <c r="AD74"/>
  <c r="AC74"/>
  <c r="AB74"/>
  <c r="AA74"/>
  <c r="Z74"/>
  <c r="Y74"/>
  <c r="X74"/>
  <c r="W74"/>
  <c r="V74"/>
  <c r="U74"/>
  <c r="T74"/>
  <c r="S74"/>
  <c r="R74"/>
  <c r="Q74"/>
  <c r="P74"/>
  <c r="O74"/>
  <c r="N74"/>
  <c r="M74"/>
  <c r="L74"/>
  <c r="K74"/>
  <c r="J74"/>
  <c r="I74"/>
  <c r="H74"/>
  <c r="AJ73"/>
  <c r="AI73"/>
  <c r="AH73"/>
  <c r="AG73"/>
  <c r="AF73"/>
  <c r="AE73"/>
  <c r="AD73"/>
  <c r="AC73"/>
  <c r="AB73"/>
  <c r="AA73"/>
  <c r="Z73"/>
  <c r="Y73"/>
  <c r="X73"/>
  <c r="W73"/>
  <c r="V73"/>
  <c r="U73"/>
  <c r="T73"/>
  <c r="S73"/>
  <c r="R73"/>
  <c r="Q73"/>
  <c r="P73"/>
  <c r="O73"/>
  <c r="N73"/>
  <c r="M73"/>
  <c r="L73"/>
  <c r="K73"/>
  <c r="J73"/>
  <c r="I73"/>
  <c r="H73"/>
  <c r="AJ72"/>
  <c r="AI72"/>
  <c r="AH72"/>
  <c r="AG72"/>
  <c r="AF72"/>
  <c r="AE72"/>
  <c r="AD72"/>
  <c r="AC72"/>
  <c r="AB72"/>
  <c r="AA72"/>
  <c r="Z72"/>
  <c r="Y72"/>
  <c r="X72"/>
  <c r="W72"/>
  <c r="V72"/>
  <c r="U72"/>
  <c r="T72"/>
  <c r="S72"/>
  <c r="R72"/>
  <c r="Q72"/>
  <c r="P72"/>
  <c r="O72"/>
  <c r="N72"/>
  <c r="M72"/>
  <c r="L72"/>
  <c r="K72"/>
  <c r="J72"/>
  <c r="I72"/>
  <c r="H72"/>
  <c r="AJ71"/>
  <c r="AI71"/>
  <c r="AH71"/>
  <c r="AG71"/>
  <c r="AF71"/>
  <c r="AE71"/>
  <c r="AD71"/>
  <c r="AC71"/>
  <c r="AB71"/>
  <c r="AA71"/>
  <c r="Z71"/>
  <c r="Y71"/>
  <c r="X71"/>
  <c r="W71"/>
  <c r="V71"/>
  <c r="U71"/>
  <c r="T71"/>
  <c r="S71"/>
  <c r="R71"/>
  <c r="Q71"/>
  <c r="P71"/>
  <c r="O71"/>
  <c r="N71"/>
  <c r="M71"/>
  <c r="L71"/>
  <c r="K71"/>
  <c r="J71"/>
  <c r="I71"/>
  <c r="H71"/>
  <c r="AJ70"/>
  <c r="AI70"/>
  <c r="AH70"/>
  <c r="AG70"/>
  <c r="AF70"/>
  <c r="AE70"/>
  <c r="AD70"/>
  <c r="AC70"/>
  <c r="AB70"/>
  <c r="AA70"/>
  <c r="Z70"/>
  <c r="Y70"/>
  <c r="X70"/>
  <c r="W70"/>
  <c r="V70"/>
  <c r="U70"/>
  <c r="T70"/>
  <c r="S70"/>
  <c r="R70"/>
  <c r="Q70"/>
  <c r="P70"/>
  <c r="O70"/>
  <c r="N70"/>
  <c r="M70"/>
  <c r="L70"/>
  <c r="K70"/>
  <c r="J70"/>
  <c r="I70"/>
  <c r="H70"/>
  <c r="AJ69"/>
  <c r="AI69"/>
  <c r="AH69"/>
  <c r="AG69"/>
  <c r="AF69"/>
  <c r="AE69"/>
  <c r="AD69"/>
  <c r="AC69"/>
  <c r="AB69"/>
  <c r="AA69"/>
  <c r="Z69"/>
  <c r="Y69"/>
  <c r="X69"/>
  <c r="W69"/>
  <c r="V69"/>
  <c r="U69"/>
  <c r="T69"/>
  <c r="S69"/>
  <c r="R69"/>
  <c r="Q69"/>
  <c r="P69"/>
  <c r="O69"/>
  <c r="N69"/>
  <c r="M69"/>
  <c r="L69"/>
  <c r="K69"/>
  <c r="J69"/>
  <c r="I69"/>
  <c r="H69"/>
  <c r="AJ68"/>
  <c r="AI68"/>
  <c r="AH68"/>
  <c r="AG68"/>
  <c r="AF68"/>
  <c r="AE68"/>
  <c r="AD68"/>
  <c r="AC68"/>
  <c r="AB68"/>
  <c r="AA68"/>
  <c r="Z68"/>
  <c r="Y68"/>
  <c r="X68"/>
  <c r="W68"/>
  <c r="V68"/>
  <c r="U68"/>
  <c r="T68"/>
  <c r="S68"/>
  <c r="R68"/>
  <c r="Q68"/>
  <c r="P68"/>
  <c r="O68"/>
  <c r="N68"/>
  <c r="M68"/>
  <c r="L68"/>
  <c r="K68"/>
  <c r="J68"/>
  <c r="I68"/>
  <c r="H68"/>
  <c r="AJ67"/>
  <c r="AI67"/>
  <c r="AH67"/>
  <c r="AG67"/>
  <c r="AF67"/>
  <c r="AE67"/>
  <c r="AD67"/>
  <c r="AC67"/>
  <c r="AB67"/>
  <c r="AA67"/>
  <c r="Z67"/>
  <c r="Y67"/>
  <c r="X67"/>
  <c r="W67"/>
  <c r="V67"/>
  <c r="U67"/>
  <c r="T67"/>
  <c r="S67"/>
  <c r="R67"/>
  <c r="Q67"/>
  <c r="P67"/>
  <c r="O67"/>
  <c r="N67"/>
  <c r="M67"/>
  <c r="L67"/>
  <c r="K67"/>
  <c r="J67"/>
  <c r="I67"/>
  <c r="H67"/>
  <c r="AJ66"/>
  <c r="AI66"/>
  <c r="AH66"/>
  <c r="AG66"/>
  <c r="AF66"/>
  <c r="AE66"/>
  <c r="AD66"/>
  <c r="AC66"/>
  <c r="AB66"/>
  <c r="AA66"/>
  <c r="Z66"/>
  <c r="Y66"/>
  <c r="X66"/>
  <c r="W66"/>
  <c r="V66"/>
  <c r="U66"/>
  <c r="T66"/>
  <c r="S66"/>
  <c r="R66"/>
  <c r="Q66"/>
  <c r="P66"/>
  <c r="O66"/>
  <c r="N66"/>
  <c r="M66"/>
  <c r="L66"/>
  <c r="K66"/>
  <c r="J66"/>
  <c r="I66"/>
  <c r="H66"/>
  <c r="AJ65"/>
  <c r="AI65"/>
  <c r="AH65"/>
  <c r="AG65"/>
  <c r="AF65"/>
  <c r="AE65"/>
  <c r="AD65"/>
  <c r="AC65"/>
  <c r="AB65"/>
  <c r="AA65"/>
  <c r="Z65"/>
  <c r="Y65"/>
  <c r="X65"/>
  <c r="W65"/>
  <c r="V65"/>
  <c r="U65"/>
  <c r="T65"/>
  <c r="S65"/>
  <c r="R65"/>
  <c r="Q65"/>
  <c r="P65"/>
  <c r="O65"/>
  <c r="N65"/>
  <c r="M65"/>
  <c r="L65"/>
  <c r="K65"/>
  <c r="J65"/>
  <c r="I65"/>
  <c r="H65"/>
  <c r="AJ64"/>
  <c r="AI64"/>
  <c r="AH64"/>
  <c r="AG64"/>
  <c r="AF64"/>
  <c r="AE64"/>
  <c r="AD64"/>
  <c r="AC64"/>
  <c r="AB64"/>
  <c r="AA64"/>
  <c r="Z64"/>
  <c r="Y64"/>
  <c r="X64"/>
  <c r="W64"/>
  <c r="V64"/>
  <c r="U64"/>
  <c r="T64"/>
  <c r="S64"/>
  <c r="R64"/>
  <c r="Q64"/>
  <c r="P64"/>
  <c r="O64"/>
  <c r="N64"/>
  <c r="M64"/>
  <c r="L64"/>
  <c r="K64"/>
  <c r="J64"/>
  <c r="I64"/>
  <c r="H64"/>
  <c r="AJ63"/>
  <c r="AI63"/>
  <c r="AH63"/>
  <c r="AG63"/>
  <c r="AF63"/>
  <c r="AE63"/>
  <c r="AD63"/>
  <c r="AC63"/>
  <c r="AB63"/>
  <c r="AA63"/>
  <c r="Z63"/>
  <c r="Y63"/>
  <c r="X63"/>
  <c r="W63"/>
  <c r="V63"/>
  <c r="U63"/>
  <c r="T63"/>
  <c r="S63"/>
  <c r="R63"/>
  <c r="Q63"/>
  <c r="P63"/>
  <c r="O63"/>
  <c r="N63"/>
  <c r="M63"/>
  <c r="L63"/>
  <c r="K63"/>
  <c r="J63"/>
  <c r="I63"/>
  <c r="H63"/>
  <c r="AJ62"/>
  <c r="AI62"/>
  <c r="AH62"/>
  <c r="AG62"/>
  <c r="AF62"/>
  <c r="AE62"/>
  <c r="AD62"/>
  <c r="AC62"/>
  <c r="AB62"/>
  <c r="AA62"/>
  <c r="Z62"/>
  <c r="Y62"/>
  <c r="X62"/>
  <c r="W62"/>
  <c r="V62"/>
  <c r="U62"/>
  <c r="T62"/>
  <c r="S62"/>
  <c r="R62"/>
  <c r="Q62"/>
  <c r="P62"/>
  <c r="O62"/>
  <c r="N62"/>
  <c r="M62"/>
  <c r="L62"/>
  <c r="K62"/>
  <c r="J62"/>
  <c r="I62"/>
  <c r="H62"/>
  <c r="AJ61"/>
  <c r="AI61"/>
  <c r="AH61"/>
  <c r="AG61"/>
  <c r="AF61"/>
  <c r="AE61"/>
  <c r="AD61"/>
  <c r="AC61"/>
  <c r="AB61"/>
  <c r="AA61"/>
  <c r="Z61"/>
  <c r="Y61"/>
  <c r="X61"/>
  <c r="W61"/>
  <c r="V61"/>
  <c r="U61"/>
  <c r="T61"/>
  <c r="S61"/>
  <c r="R61"/>
  <c r="Q61"/>
  <c r="P61"/>
  <c r="O61"/>
  <c r="N61"/>
  <c r="M61"/>
  <c r="L61"/>
  <c r="K61"/>
  <c r="J61"/>
  <c r="I61"/>
  <c r="H61"/>
  <c r="AJ60"/>
  <c r="AI60"/>
  <c r="AH60"/>
  <c r="AG60"/>
  <c r="AF60"/>
  <c r="AE60"/>
  <c r="AD60"/>
  <c r="AC60"/>
  <c r="AB60"/>
  <c r="AA60"/>
  <c r="Z60"/>
  <c r="Y60"/>
  <c r="X60"/>
  <c r="W60"/>
  <c r="V60"/>
  <c r="U60"/>
  <c r="T60"/>
  <c r="S60"/>
  <c r="R60"/>
  <c r="Q60"/>
  <c r="P60"/>
  <c r="O60"/>
  <c r="N60"/>
  <c r="M60"/>
  <c r="L60"/>
  <c r="K60"/>
  <c r="J60"/>
  <c r="I60"/>
  <c r="H60"/>
  <c r="AJ59"/>
  <c r="AI59"/>
  <c r="AH59"/>
  <c r="AG59"/>
  <c r="AF59"/>
  <c r="AE59"/>
  <c r="AD59"/>
  <c r="AC59"/>
  <c r="AB59"/>
  <c r="AA59"/>
  <c r="Z59"/>
  <c r="Y59"/>
  <c r="X59"/>
  <c r="W59"/>
  <c r="V59"/>
  <c r="U59"/>
  <c r="T59"/>
  <c r="S59"/>
  <c r="R59"/>
  <c r="Q59"/>
  <c r="P59"/>
  <c r="O59"/>
  <c r="N59"/>
  <c r="M59"/>
  <c r="L59"/>
  <c r="K59"/>
  <c r="J59"/>
  <c r="I59"/>
  <c r="H59"/>
  <c r="AJ58"/>
  <c r="AI58"/>
  <c r="AH58"/>
  <c r="AG58"/>
  <c r="AF58"/>
  <c r="AE58"/>
  <c r="AD58"/>
  <c r="AC58"/>
  <c r="AB58"/>
  <c r="AA58"/>
  <c r="Z58"/>
  <c r="Y58"/>
  <c r="X58"/>
  <c r="W58"/>
  <c r="V58"/>
  <c r="U58"/>
  <c r="T58"/>
  <c r="S58"/>
  <c r="R58"/>
  <c r="Q58"/>
  <c r="P58"/>
  <c r="O58"/>
  <c r="N58"/>
  <c r="M58"/>
  <c r="L58"/>
  <c r="K58"/>
  <c r="J58"/>
  <c r="I58"/>
  <c r="H58"/>
  <c r="AJ57"/>
  <c r="AI57"/>
  <c r="AH57"/>
  <c r="AG57"/>
  <c r="AF57"/>
  <c r="AE57"/>
  <c r="AD57"/>
  <c r="AC57"/>
  <c r="AB57"/>
  <c r="AA57"/>
  <c r="Z57"/>
  <c r="Y57"/>
  <c r="X57"/>
  <c r="W57"/>
  <c r="V57"/>
  <c r="U57"/>
  <c r="T57"/>
  <c r="S57"/>
  <c r="R57"/>
  <c r="Q57"/>
  <c r="P57"/>
  <c r="O57"/>
  <c r="N57"/>
  <c r="M57"/>
  <c r="L57"/>
  <c r="K57"/>
  <c r="J57"/>
  <c r="I57"/>
  <c r="H57"/>
  <c r="AJ56"/>
  <c r="AI56"/>
  <c r="AH56"/>
  <c r="AG56"/>
  <c r="AF56"/>
  <c r="AE56"/>
  <c r="AD56"/>
  <c r="AC56"/>
  <c r="AB56"/>
  <c r="AA56"/>
  <c r="Z56"/>
  <c r="Y56"/>
  <c r="X56"/>
  <c r="W56"/>
  <c r="V56"/>
  <c r="U56"/>
  <c r="T56"/>
  <c r="S56"/>
  <c r="R56"/>
  <c r="Q56"/>
  <c r="P56"/>
  <c r="O56"/>
  <c r="N56"/>
  <c r="M56"/>
  <c r="L56"/>
  <c r="K56"/>
  <c r="J56"/>
  <c r="I56"/>
  <c r="H56"/>
  <c r="AJ55"/>
  <c r="AI55"/>
  <c r="AH55"/>
  <c r="AG55"/>
  <c r="AF55"/>
  <c r="AE55"/>
  <c r="AD55"/>
  <c r="AC55"/>
  <c r="AB55"/>
  <c r="AA55"/>
  <c r="Z55"/>
  <c r="Y55"/>
  <c r="X55"/>
  <c r="W55"/>
  <c r="V55"/>
  <c r="U55"/>
  <c r="T55"/>
  <c r="S55"/>
  <c r="R55"/>
  <c r="Q55"/>
  <c r="P55"/>
  <c r="O55"/>
  <c r="N55"/>
  <c r="M55"/>
  <c r="L55"/>
  <c r="K55"/>
  <c r="J55"/>
  <c r="I55"/>
  <c r="H55"/>
  <c r="AJ54"/>
  <c r="AI54"/>
  <c r="AH54"/>
  <c r="AG54"/>
  <c r="AF54"/>
  <c r="AE54"/>
  <c r="AD54"/>
  <c r="AC54"/>
  <c r="AB54"/>
  <c r="AA54"/>
  <c r="Z54"/>
  <c r="Y54"/>
  <c r="X54"/>
  <c r="W54"/>
  <c r="V54"/>
  <c r="U54"/>
  <c r="T54"/>
  <c r="S54"/>
  <c r="R54"/>
  <c r="Q54"/>
  <c r="P54"/>
  <c r="O54"/>
  <c r="N54"/>
  <c r="M54"/>
  <c r="L54"/>
  <c r="K54"/>
  <c r="J54"/>
  <c r="I54"/>
  <c r="H54"/>
  <c r="AJ52"/>
  <c r="AI52"/>
  <c r="AH52"/>
  <c r="AG52"/>
  <c r="AF52"/>
  <c r="AE52"/>
  <c r="AD52"/>
  <c r="AC52"/>
  <c r="AB52"/>
  <c r="AA52"/>
  <c r="Z52"/>
  <c r="Y52"/>
  <c r="X52"/>
  <c r="W52"/>
  <c r="V52"/>
  <c r="U52"/>
  <c r="T52"/>
  <c r="S52"/>
  <c r="R52"/>
  <c r="Q52"/>
  <c r="P52"/>
  <c r="O52"/>
  <c r="N52"/>
  <c r="M52"/>
  <c r="L52"/>
  <c r="K52"/>
  <c r="J52"/>
  <c r="I52"/>
  <c r="H52"/>
  <c r="AJ51"/>
  <c r="AI51"/>
  <c r="AH51"/>
  <c r="AG51"/>
  <c r="AF51"/>
  <c r="AE51"/>
  <c r="AD51"/>
  <c r="AC51"/>
  <c r="AB51"/>
  <c r="AA51"/>
  <c r="Z51"/>
  <c r="Y51"/>
  <c r="X51"/>
  <c r="W51"/>
  <c r="V51"/>
  <c r="U51"/>
  <c r="T51"/>
  <c r="S51"/>
  <c r="R51"/>
  <c r="Q51"/>
  <c r="P51"/>
  <c r="O51"/>
  <c r="N51"/>
  <c r="M51"/>
  <c r="L51"/>
  <c r="K51"/>
  <c r="J51"/>
  <c r="I51"/>
  <c r="H51"/>
  <c r="AJ50"/>
  <c r="AI50"/>
  <c r="AH50"/>
  <c r="AG50"/>
  <c r="AF50"/>
  <c r="AE50"/>
  <c r="AD50"/>
  <c r="AC50"/>
  <c r="AB50"/>
  <c r="AA50"/>
  <c r="Z50"/>
  <c r="Y50"/>
  <c r="X50"/>
  <c r="W50"/>
  <c r="V50"/>
  <c r="U50"/>
  <c r="T50"/>
  <c r="S50"/>
  <c r="R50"/>
  <c r="Q50"/>
  <c r="P50"/>
  <c r="O50"/>
  <c r="N50"/>
  <c r="M50"/>
  <c r="L50"/>
  <c r="K50"/>
  <c r="J50"/>
  <c r="I50"/>
  <c r="H50"/>
  <c r="AJ49"/>
  <c r="AI49"/>
  <c r="AH49"/>
  <c r="AG49"/>
  <c r="AF49"/>
  <c r="AE49"/>
  <c r="AD49"/>
  <c r="AC49"/>
  <c r="AB49"/>
  <c r="AA49"/>
  <c r="Z49"/>
  <c r="Y49"/>
  <c r="X49"/>
  <c r="W49"/>
  <c r="V49"/>
  <c r="U49"/>
  <c r="T49"/>
  <c r="S49"/>
  <c r="R49"/>
  <c r="Q49"/>
  <c r="P49"/>
  <c r="O49"/>
  <c r="N49"/>
  <c r="M49"/>
  <c r="L49"/>
  <c r="K49"/>
  <c r="J49"/>
  <c r="I49"/>
  <c r="H49"/>
  <c r="AJ48"/>
  <c r="AI48"/>
  <c r="AH48"/>
  <c r="AG48"/>
  <c r="AF48"/>
  <c r="AE48"/>
  <c r="AD48"/>
  <c r="AC48"/>
  <c r="AB48"/>
  <c r="AA48"/>
  <c r="Z48"/>
  <c r="Y48"/>
  <c r="X48"/>
  <c r="W48"/>
  <c r="V48"/>
  <c r="U48"/>
  <c r="T48"/>
  <c r="S48"/>
  <c r="R48"/>
  <c r="Q48"/>
  <c r="P48"/>
  <c r="O48"/>
  <c r="N48"/>
  <c r="M48"/>
  <c r="L48"/>
  <c r="K48"/>
  <c r="J48"/>
  <c r="I48"/>
  <c r="H48"/>
  <c r="AJ47"/>
  <c r="AI47"/>
  <c r="AH47"/>
  <c r="AG47"/>
  <c r="AF47"/>
  <c r="AE47"/>
  <c r="AD47"/>
  <c r="AC47"/>
  <c r="AB47"/>
  <c r="AA47"/>
  <c r="Z47"/>
  <c r="Y47"/>
  <c r="X47"/>
  <c r="W47"/>
  <c r="V47"/>
  <c r="U47"/>
  <c r="T47"/>
  <c r="S47"/>
  <c r="R47"/>
  <c r="Q47"/>
  <c r="P47"/>
  <c r="O47"/>
  <c r="N47"/>
  <c r="M47"/>
  <c r="L47"/>
  <c r="K47"/>
  <c r="J47"/>
  <c r="I47"/>
  <c r="H47"/>
  <c r="AJ46"/>
  <c r="AI46"/>
  <c r="AH46"/>
  <c r="AG46"/>
  <c r="AF46"/>
  <c r="AE46"/>
  <c r="AD46"/>
  <c r="AC46"/>
  <c r="AB46"/>
  <c r="AA46"/>
  <c r="Z46"/>
  <c r="Y46"/>
  <c r="X46"/>
  <c r="W46"/>
  <c r="V46"/>
  <c r="U46"/>
  <c r="T46"/>
  <c r="S46"/>
  <c r="R46"/>
  <c r="Q46"/>
  <c r="P46"/>
  <c r="O46"/>
  <c r="N46"/>
  <c r="M46"/>
  <c r="L46"/>
  <c r="K46"/>
  <c r="J46"/>
  <c r="I46"/>
  <c r="H46"/>
  <c r="AJ45"/>
  <c r="AI45"/>
  <c r="AH45"/>
  <c r="AG45"/>
  <c r="AF45"/>
  <c r="AE45"/>
  <c r="AD45"/>
  <c r="AC45"/>
  <c r="AB45"/>
  <c r="AA45"/>
  <c r="Z45"/>
  <c r="Y45"/>
  <c r="X45"/>
  <c r="W45"/>
  <c r="V45"/>
  <c r="U45"/>
  <c r="T45"/>
  <c r="S45"/>
  <c r="R45"/>
  <c r="Q45"/>
  <c r="P45"/>
  <c r="O45"/>
  <c r="N45"/>
  <c r="M45"/>
  <c r="L45"/>
  <c r="K45"/>
  <c r="J45"/>
  <c r="I45"/>
  <c r="H45"/>
  <c r="AJ44"/>
  <c r="AI44"/>
  <c r="AH44"/>
  <c r="AG44"/>
  <c r="AF44"/>
  <c r="AE44"/>
  <c r="AD44"/>
  <c r="AC44"/>
  <c r="AB44"/>
  <c r="AA44"/>
  <c r="Z44"/>
  <c r="Y44"/>
  <c r="X44"/>
  <c r="W44"/>
  <c r="V44"/>
  <c r="U44"/>
  <c r="T44"/>
  <c r="S44"/>
  <c r="R44"/>
  <c r="Q44"/>
  <c r="P44"/>
  <c r="O44"/>
  <c r="N44"/>
  <c r="M44"/>
  <c r="L44"/>
  <c r="K44"/>
  <c r="J44"/>
  <c r="I44"/>
  <c r="H44"/>
  <c r="AJ43"/>
  <c r="AI43"/>
  <c r="AH43"/>
  <c r="AG43"/>
  <c r="AF43"/>
  <c r="AE43"/>
  <c r="AD43"/>
  <c r="AC43"/>
  <c r="AB43"/>
  <c r="AA43"/>
  <c r="Z43"/>
  <c r="Y43"/>
  <c r="X43"/>
  <c r="W43"/>
  <c r="V43"/>
  <c r="U43"/>
  <c r="T43"/>
  <c r="S43"/>
  <c r="R43"/>
  <c r="Q43"/>
  <c r="P43"/>
  <c r="O43"/>
  <c r="N43"/>
  <c r="M43"/>
  <c r="L43"/>
  <c r="K43"/>
  <c r="J43"/>
  <c r="I43"/>
  <c r="H43"/>
  <c r="AJ41"/>
  <c r="AI41"/>
  <c r="AH41"/>
  <c r="AG41"/>
  <c r="AF41"/>
  <c r="AE41"/>
  <c r="AD41"/>
  <c r="AC41"/>
  <c r="AB41"/>
  <c r="AA41"/>
  <c r="Z41"/>
  <c r="Y41"/>
  <c r="X41"/>
  <c r="W41"/>
  <c r="V41"/>
  <c r="U41"/>
  <c r="T41"/>
  <c r="S41"/>
  <c r="R41"/>
  <c r="Q41"/>
  <c r="P41"/>
  <c r="O41"/>
  <c r="N41"/>
  <c r="M41"/>
  <c r="L41"/>
  <c r="K41"/>
  <c r="J41"/>
  <c r="I41"/>
  <c r="H41"/>
  <c r="AJ40"/>
  <c r="AI40"/>
  <c r="AH40"/>
  <c r="AG40"/>
  <c r="AF40"/>
  <c r="AE40"/>
  <c r="AD40"/>
  <c r="AC40"/>
  <c r="AB40"/>
  <c r="AA40"/>
  <c r="Z40"/>
  <c r="Y40"/>
  <c r="X40"/>
  <c r="W40"/>
  <c r="V40"/>
  <c r="U40"/>
  <c r="T40"/>
  <c r="S40"/>
  <c r="R40"/>
  <c r="Q40"/>
  <c r="P40"/>
  <c r="O40"/>
  <c r="N40"/>
  <c r="M40"/>
  <c r="L40"/>
  <c r="K40"/>
  <c r="J40"/>
  <c r="I40"/>
  <c r="H40"/>
  <c r="AJ39"/>
  <c r="AI39"/>
  <c r="AH39"/>
  <c r="AG39"/>
  <c r="AF39"/>
  <c r="AE39"/>
  <c r="AD39"/>
  <c r="AC39"/>
  <c r="AB39"/>
  <c r="AA39"/>
  <c r="Z39"/>
  <c r="Y39"/>
  <c r="X39"/>
  <c r="W39"/>
  <c r="V39"/>
  <c r="U39"/>
  <c r="T39"/>
  <c r="S39"/>
  <c r="R39"/>
  <c r="Q39"/>
  <c r="P39"/>
  <c r="O39"/>
  <c r="N39"/>
  <c r="M39"/>
  <c r="L39"/>
  <c r="K39"/>
  <c r="J39"/>
  <c r="I39"/>
  <c r="H39"/>
  <c r="AJ38"/>
  <c r="AI38"/>
  <c r="AH38"/>
  <c r="AG38"/>
  <c r="AF38"/>
  <c r="AE38"/>
  <c r="AD38"/>
  <c r="AC38"/>
  <c r="AB38"/>
  <c r="AA38"/>
  <c r="Z38"/>
  <c r="Y38"/>
  <c r="X38"/>
  <c r="W38"/>
  <c r="V38"/>
  <c r="U38"/>
  <c r="T38"/>
  <c r="S38"/>
  <c r="R38"/>
  <c r="Q38"/>
  <c r="P38"/>
  <c r="O38"/>
  <c r="N38"/>
  <c r="M38"/>
  <c r="L38"/>
  <c r="K38"/>
  <c r="J38"/>
  <c r="I38"/>
  <c r="H38"/>
  <c r="AJ37"/>
  <c r="AI37"/>
  <c r="AH37"/>
  <c r="AG37"/>
  <c r="AF37"/>
  <c r="AE37"/>
  <c r="AD37"/>
  <c r="AC37"/>
  <c r="AB37"/>
  <c r="AA37"/>
  <c r="Z37"/>
  <c r="Y37"/>
  <c r="X37"/>
  <c r="W37"/>
  <c r="V37"/>
  <c r="U37"/>
  <c r="T37"/>
  <c r="S37"/>
  <c r="R37"/>
  <c r="Q37"/>
  <c r="P37"/>
  <c r="O37"/>
  <c r="N37"/>
  <c r="M37"/>
  <c r="L37"/>
  <c r="K37"/>
  <c r="J37"/>
  <c r="I37"/>
  <c r="H37"/>
  <c r="AJ36"/>
  <c r="AI36"/>
  <c r="AH36"/>
  <c r="AG36"/>
  <c r="AF36"/>
  <c r="AE36"/>
  <c r="AD36"/>
  <c r="AC36"/>
  <c r="AB36"/>
  <c r="AA36"/>
  <c r="Z36"/>
  <c r="Y36"/>
  <c r="X36"/>
  <c r="W36"/>
  <c r="V36"/>
  <c r="U36"/>
  <c r="T36"/>
  <c r="S36"/>
  <c r="R36"/>
  <c r="Q36"/>
  <c r="P36"/>
  <c r="O36"/>
  <c r="N36"/>
  <c r="M36"/>
  <c r="L36"/>
  <c r="K36"/>
  <c r="J36"/>
  <c r="I36"/>
  <c r="H36"/>
  <c r="AJ34"/>
  <c r="AI34"/>
  <c r="AH34"/>
  <c r="AG34"/>
  <c r="AF34"/>
  <c r="AE34"/>
  <c r="AD34"/>
  <c r="AC34"/>
  <c r="AB34"/>
  <c r="AA34"/>
  <c r="Z34"/>
  <c r="Y34"/>
  <c r="X34"/>
  <c r="W34"/>
  <c r="V34"/>
  <c r="U34"/>
  <c r="T34"/>
  <c r="S34"/>
  <c r="R34"/>
  <c r="Q34"/>
  <c r="P34"/>
  <c r="O34"/>
  <c r="N34"/>
  <c r="M34"/>
  <c r="L34"/>
  <c r="K34"/>
  <c r="J34"/>
  <c r="I34"/>
  <c r="H34"/>
  <c r="AJ33"/>
  <c r="AI33"/>
  <c r="AH33"/>
  <c r="AG33"/>
  <c r="AF33"/>
  <c r="AE33"/>
  <c r="AD33"/>
  <c r="AC33"/>
  <c r="AB33"/>
  <c r="AA33"/>
  <c r="Z33"/>
  <c r="Y33"/>
  <c r="X33"/>
  <c r="W33"/>
  <c r="V33"/>
  <c r="U33"/>
  <c r="T33"/>
  <c r="S33"/>
  <c r="R33"/>
  <c r="Q33"/>
  <c r="P33"/>
  <c r="O33"/>
  <c r="N33"/>
  <c r="M33"/>
  <c r="L33"/>
  <c r="K33"/>
  <c r="J33"/>
  <c r="I33"/>
  <c r="H33"/>
  <c r="AJ32"/>
  <c r="AI32"/>
  <c r="AH32"/>
  <c r="AG32"/>
  <c r="AF32"/>
  <c r="AE32"/>
  <c r="AD32"/>
  <c r="AC32"/>
  <c r="AB32"/>
  <c r="AA32"/>
  <c r="Z32"/>
  <c r="Y32"/>
  <c r="X32"/>
  <c r="W32"/>
  <c r="V32"/>
  <c r="U32"/>
  <c r="T32"/>
  <c r="S32"/>
  <c r="R32"/>
  <c r="Q32"/>
  <c r="P32"/>
  <c r="O32"/>
  <c r="N32"/>
  <c r="M32"/>
  <c r="L32"/>
  <c r="K32"/>
  <c r="J32"/>
  <c r="I32"/>
  <c r="H32"/>
  <c r="AJ31"/>
  <c r="AI31"/>
  <c r="AH31"/>
  <c r="AG31"/>
  <c r="AF31"/>
  <c r="AE31"/>
  <c r="AD31"/>
  <c r="AC31"/>
  <c r="AB31"/>
  <c r="AA31"/>
  <c r="Z31"/>
  <c r="Y31"/>
  <c r="X31"/>
  <c r="W31"/>
  <c r="V31"/>
  <c r="U31"/>
  <c r="T31"/>
  <c r="S31"/>
  <c r="R31"/>
  <c r="Q31"/>
  <c r="P31"/>
  <c r="O31"/>
  <c r="N31"/>
  <c r="M31"/>
  <c r="L31"/>
  <c r="K31"/>
  <c r="J31"/>
  <c r="I31"/>
  <c r="H31"/>
  <c r="AJ30"/>
  <c r="AI30"/>
  <c r="AH30"/>
  <c r="AG30"/>
  <c r="AF30"/>
  <c r="AE30"/>
  <c r="AD30"/>
  <c r="AC30"/>
  <c r="AB30"/>
  <c r="AA30"/>
  <c r="Z30"/>
  <c r="Y30"/>
  <c r="X30"/>
  <c r="W30"/>
  <c r="V30"/>
  <c r="U30"/>
  <c r="T30"/>
  <c r="S30"/>
  <c r="R30"/>
  <c r="Q30"/>
  <c r="P30"/>
  <c r="O30"/>
  <c r="N30"/>
  <c r="M30"/>
  <c r="L30"/>
  <c r="K30"/>
  <c r="J30"/>
  <c r="I30"/>
  <c r="H30"/>
  <c r="AJ29"/>
  <c r="AI29"/>
  <c r="AH29"/>
  <c r="AG29"/>
  <c r="AF29"/>
  <c r="AE29"/>
  <c r="AD29"/>
  <c r="AC29"/>
  <c r="AB29"/>
  <c r="AA29"/>
  <c r="Z29"/>
  <c r="Y29"/>
  <c r="X29"/>
  <c r="W29"/>
  <c r="V29"/>
  <c r="U29"/>
  <c r="T29"/>
  <c r="S29"/>
  <c r="R29"/>
  <c r="Q29"/>
  <c r="P29"/>
  <c r="O29"/>
  <c r="N29"/>
  <c r="M29"/>
  <c r="L29"/>
  <c r="K29"/>
  <c r="J29"/>
  <c r="I29"/>
  <c r="H29"/>
  <c r="AJ27"/>
  <c r="AI27"/>
  <c r="AH27"/>
  <c r="AG27"/>
  <c r="AF27"/>
  <c r="AE27"/>
  <c r="AD27"/>
  <c r="AC27"/>
  <c r="AB27"/>
  <c r="AA27"/>
  <c r="Z27"/>
  <c r="Y27"/>
  <c r="X27"/>
  <c r="W27"/>
  <c r="V27"/>
  <c r="U27"/>
  <c r="T27"/>
  <c r="S27"/>
  <c r="R27"/>
  <c r="Q27"/>
  <c r="P27"/>
  <c r="O27"/>
  <c r="N27"/>
  <c r="M27"/>
  <c r="L27"/>
  <c r="K27"/>
  <c r="J27"/>
  <c r="I27"/>
  <c r="H27"/>
  <c r="AJ26"/>
  <c r="AI26"/>
  <c r="AH26"/>
  <c r="AG26"/>
  <c r="AF26"/>
  <c r="AE26"/>
  <c r="AD26"/>
  <c r="AC26"/>
  <c r="AB26"/>
  <c r="AA26"/>
  <c r="Z26"/>
  <c r="Y26"/>
  <c r="X26"/>
  <c r="W26"/>
  <c r="V26"/>
  <c r="U26"/>
  <c r="T26"/>
  <c r="S26"/>
  <c r="R26"/>
  <c r="Q26"/>
  <c r="P26"/>
  <c r="O26"/>
  <c r="N26"/>
  <c r="M26"/>
  <c r="L26"/>
  <c r="K26"/>
  <c r="J26"/>
  <c r="I26"/>
  <c r="H26"/>
  <c r="AJ25"/>
  <c r="AI25"/>
  <c r="AH25"/>
  <c r="AG25"/>
  <c r="AF25"/>
  <c r="AE25"/>
  <c r="AD25"/>
  <c r="AC25"/>
  <c r="AB25"/>
  <c r="AA25"/>
  <c r="Z25"/>
  <c r="Y25"/>
  <c r="X25"/>
  <c r="W25"/>
  <c r="V25"/>
  <c r="U25"/>
  <c r="T25"/>
  <c r="S25"/>
  <c r="R25"/>
  <c r="Q25"/>
  <c r="P25"/>
  <c r="O25"/>
  <c r="N25"/>
  <c r="M25"/>
  <c r="L25"/>
  <c r="K25"/>
  <c r="J25"/>
  <c r="I25"/>
  <c r="H25"/>
  <c r="AJ24"/>
  <c r="AI24"/>
  <c r="AH24"/>
  <c r="AG24"/>
  <c r="AF24"/>
  <c r="AE24"/>
  <c r="AD24"/>
  <c r="AC24"/>
  <c r="AB24"/>
  <c r="AA24"/>
  <c r="Z24"/>
  <c r="Y24"/>
  <c r="X24"/>
  <c r="W24"/>
  <c r="V24"/>
  <c r="U24"/>
  <c r="T24"/>
  <c r="S24"/>
  <c r="R24"/>
  <c r="Q24"/>
  <c r="P24"/>
  <c r="O24"/>
  <c r="N24"/>
  <c r="M24"/>
  <c r="L24"/>
  <c r="K24"/>
  <c r="J24"/>
  <c r="I24"/>
  <c r="H24"/>
  <c r="AJ23"/>
  <c r="AI23"/>
  <c r="AH23"/>
  <c r="AG23"/>
  <c r="AF23"/>
  <c r="AE23"/>
  <c r="AD23"/>
  <c r="AC23"/>
  <c r="AB23"/>
  <c r="AA23"/>
  <c r="Z23"/>
  <c r="Y23"/>
  <c r="X23"/>
  <c r="W23"/>
  <c r="V23"/>
  <c r="U23"/>
  <c r="T23"/>
  <c r="S23"/>
  <c r="R23"/>
  <c r="Q23"/>
  <c r="P23"/>
  <c r="O23"/>
  <c r="N23"/>
  <c r="M23"/>
  <c r="L23"/>
  <c r="K23"/>
  <c r="J23"/>
  <c r="I23"/>
  <c r="H23"/>
  <c r="AJ21"/>
  <c r="AI21"/>
  <c r="AH21"/>
  <c r="AG21"/>
  <c r="AF21"/>
  <c r="AE21"/>
  <c r="AD21"/>
  <c r="AC21"/>
  <c r="AB21"/>
  <c r="AA21"/>
  <c r="Z21"/>
  <c r="Y21"/>
  <c r="X21"/>
  <c r="W21"/>
  <c r="V21"/>
  <c r="U21"/>
  <c r="T21"/>
  <c r="S21"/>
  <c r="R21"/>
  <c r="Q21"/>
  <c r="P21"/>
  <c r="O21"/>
  <c r="N21"/>
  <c r="M21"/>
  <c r="L21"/>
  <c r="K21"/>
  <c r="J21"/>
  <c r="I21"/>
  <c r="H21"/>
  <c r="AJ20"/>
  <c r="AI20"/>
  <c r="AH20"/>
  <c r="AG20"/>
  <c r="AF20"/>
  <c r="AE20"/>
  <c r="AD20"/>
  <c r="AC20"/>
  <c r="AB20"/>
  <c r="AA20"/>
  <c r="Z20"/>
  <c r="Y20"/>
  <c r="X20"/>
  <c r="W20"/>
  <c r="V20"/>
  <c r="U20"/>
  <c r="T20"/>
  <c r="S20"/>
  <c r="R20"/>
  <c r="Q20"/>
  <c r="P20"/>
  <c r="O20"/>
  <c r="N20"/>
  <c r="M20"/>
  <c r="L20"/>
  <c r="K20"/>
  <c r="J20"/>
  <c r="I20"/>
  <c r="H20"/>
  <c r="AJ19"/>
  <c r="AI19"/>
  <c r="AH19"/>
  <c r="AG19"/>
  <c r="AF19"/>
  <c r="AE19"/>
  <c r="AD19"/>
  <c r="AC19"/>
  <c r="AB19"/>
  <c r="AA19"/>
  <c r="Z19"/>
  <c r="Y19"/>
  <c r="X19"/>
  <c r="W19"/>
  <c r="V19"/>
  <c r="U19"/>
  <c r="T19"/>
  <c r="S19"/>
  <c r="R19"/>
  <c r="Q19"/>
  <c r="P19"/>
  <c r="O19"/>
  <c r="N19"/>
  <c r="M19"/>
  <c r="L19"/>
  <c r="K19"/>
  <c r="J19"/>
  <c r="I19"/>
  <c r="H19"/>
  <c r="AJ18"/>
  <c r="AI18"/>
  <c r="AH18"/>
  <c r="AG18"/>
  <c r="AF18"/>
  <c r="AE18"/>
  <c r="AD18"/>
  <c r="AC18"/>
  <c r="AB18"/>
  <c r="AA18"/>
  <c r="Z18"/>
  <c r="Y18"/>
  <c r="X18"/>
  <c r="W18"/>
  <c r="V18"/>
  <c r="U18"/>
  <c r="T18"/>
  <c r="S18"/>
  <c r="R18"/>
  <c r="Q18"/>
  <c r="P18"/>
  <c r="O18"/>
  <c r="N18"/>
  <c r="M18"/>
  <c r="L18"/>
  <c r="K18"/>
  <c r="J18"/>
  <c r="I18"/>
  <c r="H18"/>
  <c r="AJ17"/>
  <c r="AI17"/>
  <c r="AH17"/>
  <c r="AG17"/>
  <c r="AF17"/>
  <c r="AE17"/>
  <c r="AD17"/>
  <c r="AC17"/>
  <c r="AB17"/>
  <c r="AA17"/>
  <c r="Z17"/>
  <c r="Y17"/>
  <c r="X17"/>
  <c r="W17"/>
  <c r="V17"/>
  <c r="U17"/>
  <c r="T17"/>
  <c r="S17"/>
  <c r="R17"/>
  <c r="Q17"/>
  <c r="P17"/>
  <c r="O17"/>
  <c r="N17"/>
  <c r="M17"/>
  <c r="L17"/>
  <c r="K17"/>
  <c r="J17"/>
  <c r="I17"/>
  <c r="H17"/>
  <c r="AJ16"/>
  <c r="AI16"/>
  <c r="AH16"/>
  <c r="AG16"/>
  <c r="AF16"/>
  <c r="AE16"/>
  <c r="AD16"/>
  <c r="AC16"/>
  <c r="AB16"/>
  <c r="AA16"/>
  <c r="Z16"/>
  <c r="Y16"/>
  <c r="X16"/>
  <c r="W16"/>
  <c r="V16"/>
  <c r="U16"/>
  <c r="T16"/>
  <c r="S16"/>
  <c r="R16"/>
  <c r="Q16"/>
  <c r="P16"/>
  <c r="O16"/>
  <c r="N16"/>
  <c r="M16"/>
  <c r="L16"/>
  <c r="K16"/>
  <c r="J16"/>
  <c r="I16"/>
  <c r="H16"/>
  <c r="AJ15"/>
  <c r="AI15"/>
  <c r="AH15"/>
  <c r="AG15"/>
  <c r="AF15"/>
  <c r="AE15"/>
  <c r="AD15"/>
  <c r="AC15"/>
  <c r="AB15"/>
  <c r="AA15"/>
  <c r="Z15"/>
  <c r="Y15"/>
  <c r="X15"/>
  <c r="W15"/>
  <c r="V15"/>
  <c r="U15"/>
  <c r="T15"/>
  <c r="S15"/>
  <c r="R15"/>
  <c r="Q15"/>
  <c r="P15"/>
  <c r="O15"/>
  <c r="N15"/>
  <c r="M15"/>
  <c r="L15"/>
  <c r="K15"/>
  <c r="J15"/>
  <c r="I15"/>
  <c r="H15"/>
  <c r="AJ14"/>
  <c r="AI14"/>
  <c r="AH14"/>
  <c r="AG14"/>
  <c r="AF14"/>
  <c r="AE14"/>
  <c r="AD14"/>
  <c r="AC14"/>
  <c r="AB14"/>
  <c r="AA14"/>
  <c r="Z14"/>
  <c r="Y14"/>
  <c r="X14"/>
  <c r="W14"/>
  <c r="V14"/>
  <c r="U14"/>
  <c r="T14"/>
  <c r="S14"/>
  <c r="R14"/>
  <c r="Q14"/>
  <c r="P14"/>
  <c r="O14"/>
  <c r="N14"/>
  <c r="M14"/>
  <c r="L14"/>
  <c r="K14"/>
  <c r="J14"/>
  <c r="I14"/>
  <c r="H14"/>
  <c r="AJ12"/>
  <c r="AI12"/>
  <c r="AH12"/>
  <c r="AG12"/>
  <c r="AF12"/>
  <c r="AE12"/>
  <c r="AD12"/>
  <c r="AC12"/>
  <c r="AB12"/>
  <c r="AA12"/>
  <c r="Z12"/>
  <c r="Y12"/>
  <c r="X12"/>
  <c r="W12"/>
  <c r="V12"/>
  <c r="U12"/>
  <c r="T12"/>
  <c r="S12"/>
  <c r="R12"/>
  <c r="Q12"/>
  <c r="P12"/>
  <c r="O12"/>
  <c r="N12"/>
  <c r="M12"/>
  <c r="L12"/>
  <c r="K12"/>
  <c r="J12"/>
  <c r="I12"/>
  <c r="H12"/>
  <c r="AJ11"/>
  <c r="AI11"/>
  <c r="AH11"/>
  <c r="AG11"/>
  <c r="AF11"/>
  <c r="AE11"/>
  <c r="AD11"/>
  <c r="AC11"/>
  <c r="AB11"/>
  <c r="AA11"/>
  <c r="Z11"/>
  <c r="Y11"/>
  <c r="X11"/>
  <c r="W11"/>
  <c r="V11"/>
  <c r="U11"/>
  <c r="T11"/>
  <c r="S11"/>
  <c r="R11"/>
  <c r="Q11"/>
  <c r="P11"/>
  <c r="O11"/>
  <c r="N11"/>
  <c r="M11"/>
  <c r="L11"/>
  <c r="K11"/>
  <c r="J11"/>
  <c r="I11"/>
  <c r="H11"/>
  <c r="AJ10"/>
  <c r="AI10"/>
  <c r="AH10"/>
  <c r="AG10"/>
  <c r="AF10"/>
  <c r="AE10"/>
  <c r="AD10"/>
  <c r="AC10"/>
  <c r="AB10"/>
  <c r="AA10"/>
  <c r="Z10"/>
  <c r="Y10"/>
  <c r="X10"/>
  <c r="W10"/>
  <c r="V10"/>
  <c r="U10"/>
  <c r="T10"/>
  <c r="S10"/>
  <c r="R10"/>
  <c r="Q10"/>
  <c r="P10"/>
  <c r="O10"/>
  <c r="N10"/>
  <c r="M10"/>
  <c r="L10"/>
  <c r="K10"/>
  <c r="J10"/>
  <c r="I10"/>
  <c r="H10"/>
  <c r="AJ9"/>
  <c r="AI9"/>
  <c r="AH9"/>
  <c r="AG9"/>
  <c r="AF9"/>
  <c r="AE9"/>
  <c r="AD9"/>
  <c r="AC9"/>
  <c r="AB9"/>
  <c r="AA9"/>
  <c r="Z9"/>
  <c r="Y9"/>
  <c r="X9"/>
  <c r="W9"/>
  <c r="V9"/>
  <c r="U9"/>
  <c r="T9"/>
  <c r="S9"/>
  <c r="R9"/>
  <c r="Q9"/>
  <c r="P9"/>
  <c r="O9"/>
  <c r="N9"/>
  <c r="M9"/>
  <c r="L9"/>
  <c r="K9"/>
  <c r="J9"/>
  <c r="I9"/>
  <c r="H9"/>
  <c r="AJ8"/>
  <c r="AI8"/>
  <c r="AH8"/>
  <c r="AG8"/>
  <c r="AF8"/>
  <c r="AE8"/>
  <c r="AD8"/>
  <c r="AC8"/>
  <c r="AB8"/>
  <c r="AA8"/>
  <c r="Z8"/>
  <c r="Y8"/>
  <c r="X8"/>
  <c r="W8"/>
  <c r="V8"/>
  <c r="U8"/>
  <c r="T8"/>
  <c r="S8"/>
  <c r="R8"/>
  <c r="Q8"/>
  <c r="P8"/>
  <c r="O8"/>
  <c r="N8"/>
  <c r="M8"/>
  <c r="L8"/>
  <c r="K8"/>
  <c r="J8"/>
  <c r="I8"/>
  <c r="H8"/>
  <c r="AJ7"/>
  <c r="AI7"/>
  <c r="AH7"/>
  <c r="AG7"/>
  <c r="AF7"/>
  <c r="AE7"/>
  <c r="AD7"/>
  <c r="AC7"/>
  <c r="AB7"/>
  <c r="AA7"/>
  <c r="Z7"/>
  <c r="Y7"/>
  <c r="X7"/>
  <c r="W7"/>
  <c r="V7"/>
  <c r="U7"/>
  <c r="T7"/>
  <c r="S7"/>
  <c r="R7"/>
  <c r="Q7"/>
  <c r="P7"/>
  <c r="O7"/>
  <c r="N7"/>
  <c r="M7"/>
  <c r="L7"/>
  <c r="K7"/>
  <c r="J7"/>
  <c r="I7"/>
  <c r="H7"/>
  <c r="AJ6"/>
  <c r="AI6"/>
  <c r="AH6"/>
  <c r="AG6"/>
  <c r="AF6"/>
  <c r="AE6"/>
  <c r="AD6"/>
  <c r="AC6"/>
  <c r="AB6"/>
  <c r="AA6"/>
  <c r="Z6"/>
  <c r="Y6"/>
  <c r="X6"/>
  <c r="W6"/>
  <c r="V6"/>
  <c r="U6"/>
  <c r="T6"/>
  <c r="S6"/>
  <c r="R6"/>
  <c r="Q6"/>
  <c r="P6"/>
  <c r="O6"/>
  <c r="N6"/>
  <c r="M6"/>
  <c r="L6"/>
  <c r="K6"/>
  <c r="J6"/>
  <c r="I6"/>
  <c r="H6"/>
  <c r="G186"/>
  <c r="G185"/>
  <c r="G184"/>
  <c r="G183"/>
  <c r="G182"/>
  <c r="G181"/>
  <c r="G180"/>
  <c r="G179"/>
  <c r="G178"/>
  <c r="G177"/>
  <c r="G175"/>
  <c r="G174"/>
  <c r="G173"/>
  <c r="F172"/>
  <c r="G172"/>
  <c r="G171"/>
  <c r="G170"/>
  <c r="G169"/>
  <c r="G168"/>
  <c r="G167"/>
  <c r="G166"/>
  <c r="G164"/>
  <c r="G163"/>
  <c r="G162"/>
  <c r="G161"/>
  <c r="G160"/>
  <c r="G159"/>
  <c r="G158"/>
  <c r="G157"/>
  <c r="G156"/>
  <c r="G155"/>
  <c r="G153"/>
  <c r="G152"/>
  <c r="G151"/>
  <c r="G150"/>
  <c r="G148"/>
  <c r="G147"/>
  <c r="G146"/>
  <c r="G145"/>
  <c r="G144"/>
  <c r="G143"/>
  <c r="G142"/>
  <c r="G141"/>
  <c r="G140"/>
  <c r="G139"/>
  <c r="F138"/>
  <c r="G138"/>
  <c r="G137"/>
  <c r="G136"/>
  <c r="G135"/>
  <c r="G134"/>
  <c r="F133"/>
  <c r="E133"/>
  <c r="G133"/>
  <c r="G132"/>
  <c r="G131"/>
  <c r="G129"/>
  <c r="G128"/>
  <c r="G127"/>
  <c r="G126"/>
  <c r="G125"/>
  <c r="G124"/>
  <c r="G123"/>
  <c r="G122"/>
  <c r="G121"/>
  <c r="F119"/>
  <c r="G119"/>
  <c r="G118"/>
  <c r="G117"/>
  <c r="G116"/>
  <c r="G115"/>
  <c r="E113"/>
  <c r="G113"/>
  <c r="G112"/>
  <c r="G111"/>
  <c r="G110"/>
  <c r="G109"/>
  <c r="G108"/>
  <c r="G107"/>
  <c r="G106"/>
  <c r="G105"/>
  <c r="G104"/>
  <c r="F103"/>
  <c r="G103"/>
  <c r="G102"/>
  <c r="G101"/>
  <c r="G99"/>
  <c r="G98"/>
  <c r="G97"/>
  <c r="G96"/>
  <c r="G95"/>
  <c r="G94"/>
  <c r="F93"/>
  <c r="G93"/>
  <c r="G92"/>
  <c r="G90"/>
  <c r="G89"/>
  <c r="G88"/>
  <c r="G87"/>
  <c r="G86"/>
  <c r="G85"/>
  <c r="G84"/>
  <c r="G83"/>
  <c r="G82"/>
  <c r="G81"/>
  <c r="G80"/>
  <c r="E79"/>
  <c r="G79"/>
  <c r="G77"/>
  <c r="G76"/>
  <c r="G75"/>
  <c r="G74"/>
  <c r="G73"/>
  <c r="G72"/>
  <c r="G71"/>
  <c r="G70"/>
  <c r="G69"/>
  <c r="G68"/>
  <c r="G67"/>
  <c r="G66"/>
  <c r="G64"/>
  <c r="G63"/>
  <c r="G62"/>
  <c r="G61"/>
  <c r="G60"/>
  <c r="G59"/>
  <c r="G58"/>
  <c r="G57"/>
  <c r="G56"/>
  <c r="G55"/>
  <c r="G54"/>
  <c r="G52"/>
  <c r="G51"/>
  <c r="G50"/>
  <c r="G49"/>
  <c r="G48"/>
  <c r="G47"/>
  <c r="G46"/>
  <c r="G45"/>
  <c r="E44"/>
  <c r="G44"/>
  <c r="G43"/>
  <c r="G41"/>
  <c r="G40"/>
  <c r="G39"/>
  <c r="G38"/>
  <c r="G37"/>
  <c r="G36"/>
  <c r="G34"/>
  <c r="G33"/>
  <c r="G32"/>
  <c r="G31"/>
  <c r="G30"/>
  <c r="G29"/>
  <c r="G27"/>
  <c r="G26"/>
  <c r="G25"/>
  <c r="G24"/>
  <c r="G23"/>
  <c r="G21"/>
  <c r="G20"/>
  <c r="G19"/>
  <c r="G18"/>
  <c r="G17"/>
  <c r="G16"/>
  <c r="G15"/>
  <c r="G14"/>
  <c r="G12"/>
  <c r="G11"/>
  <c r="G10"/>
  <c r="G9"/>
  <c r="G8"/>
  <c r="G7"/>
  <c r="G6"/>
  <c r="AJ3"/>
  <c r="AI3"/>
  <c r="AH3"/>
  <c r="AG3"/>
  <c r="AF3"/>
  <c r="AE3"/>
  <c r="AD3"/>
  <c r="AC3"/>
  <c r="AB3"/>
  <c r="AA3"/>
  <c r="Z3"/>
  <c r="Y3"/>
  <c r="X3"/>
  <c r="W3"/>
  <c r="V3"/>
  <c r="U3"/>
  <c r="T3"/>
  <c r="S3"/>
  <c r="R3"/>
  <c r="Q3"/>
  <c r="P3"/>
  <c r="O3"/>
  <c r="N3"/>
  <c r="M3"/>
  <c r="L3"/>
  <c r="K3"/>
  <c r="J3"/>
  <c r="I3"/>
  <c r="H3"/>
  <c r="B1"/>
  <c r="G3"/>
  <c r="F1380" i="9"/>
  <c r="F1379"/>
  <c r="F1378"/>
  <c r="F1377"/>
  <c r="F1376"/>
  <c r="F1375"/>
  <c r="F186" i="8" s="1"/>
  <c r="F1374" i="9"/>
  <c r="E186" i="8" s="1"/>
  <c r="F1371" i="9"/>
  <c r="F1370"/>
  <c r="F185" i="8" s="1"/>
  <c r="F1369" i="9"/>
  <c r="E185" i="8" s="1"/>
  <c r="F1368" i="9"/>
  <c r="F1367"/>
  <c r="F1364"/>
  <c r="E184" i="8" s="1"/>
  <c r="F1363" i="9"/>
  <c r="F1362"/>
  <c r="F1361"/>
  <c r="F184" i="8" s="1"/>
  <c r="F1358" i="9"/>
  <c r="F1357"/>
  <c r="F1356"/>
  <c r="F1355"/>
  <c r="F1354"/>
  <c r="F1353"/>
  <c r="F1352"/>
  <c r="F1351"/>
  <c r="E183" i="8" s="1"/>
  <c r="F1348" i="9"/>
  <c r="F1347"/>
  <c r="F1346"/>
  <c r="F1345"/>
  <c r="F1344"/>
  <c r="F1343"/>
  <c r="F1342"/>
  <c r="F1341"/>
  <c r="F1340"/>
  <c r="F1339"/>
  <c r="E182" i="8" s="1"/>
  <c r="F1336" i="9"/>
  <c r="F1335"/>
  <c r="F1334"/>
  <c r="F1333"/>
  <c r="F1332"/>
  <c r="F1331"/>
  <c r="F1330"/>
  <c r="E181" i="8" s="1"/>
  <c r="F1327" i="9"/>
  <c r="F1326"/>
  <c r="F1325"/>
  <c r="F1324"/>
  <c r="F1323"/>
  <c r="F1322"/>
  <c r="F1321"/>
  <c r="F1320"/>
  <c r="F1319"/>
  <c r="F1318"/>
  <c r="F1317"/>
  <c r="F1316"/>
  <c r="F180" i="8" s="1"/>
  <c r="F1313" i="9"/>
  <c r="F1312"/>
  <c r="F1311"/>
  <c r="F1310"/>
  <c r="F1309"/>
  <c r="F1308"/>
  <c r="F1307"/>
  <c r="F1306"/>
  <c r="F1305"/>
  <c r="F1304"/>
  <c r="F1303"/>
  <c r="F1302"/>
  <c r="F1301"/>
  <c r="F1300"/>
  <c r="E179" i="8" s="1"/>
  <c r="F1297" i="9"/>
  <c r="F1296"/>
  <c r="F1295"/>
  <c r="F178" i="8" s="1"/>
  <c r="F1294" i="9"/>
  <c r="F1293"/>
  <c r="E178" i="8" s="1"/>
  <c r="F1290" i="9"/>
  <c r="F1289"/>
  <c r="F1288"/>
  <c r="F1287"/>
  <c r="F1286"/>
  <c r="F1285"/>
  <c r="F1284"/>
  <c r="F1283"/>
  <c r="F1282"/>
  <c r="E177" i="8" s="1"/>
  <c r="F1279" i="9"/>
  <c r="F1278"/>
  <c r="F1277"/>
  <c r="F1276"/>
  <c r="F175" i="8" s="1"/>
  <c r="F1273" i="9"/>
  <c r="F1272"/>
  <c r="F1271"/>
  <c r="F1270"/>
  <c r="F1269"/>
  <c r="E174" i="8" s="1"/>
  <c r="F1266" i="9"/>
  <c r="F1265"/>
  <c r="F1264"/>
  <c r="F173" i="8" s="1"/>
  <c r="F1261" i="9"/>
  <c r="E172" i="8" s="1"/>
  <c r="F1260" i="9"/>
  <c r="F1259"/>
  <c r="F1256"/>
  <c r="E171" i="8" s="1"/>
  <c r="F1255" i="9"/>
  <c r="F1254"/>
  <c r="F1253"/>
  <c r="F171" i="8" s="1"/>
  <c r="F1250" i="9"/>
  <c r="F1249"/>
  <c r="F1248"/>
  <c r="F1247"/>
  <c r="E170" i="8" s="1"/>
  <c r="F1244" i="9"/>
  <c r="F1243"/>
  <c r="F1242"/>
  <c r="F1241"/>
  <c r="F1240"/>
  <c r="F1239"/>
  <c r="F169" i="8" s="1"/>
  <c r="F1236" i="9"/>
  <c r="F1235"/>
  <c r="F1234"/>
  <c r="F168" i="8" s="1"/>
  <c r="F1233" i="9"/>
  <c r="E168" i="8" s="1"/>
  <c r="F1232" i="9"/>
  <c r="F1231"/>
  <c r="F1228"/>
  <c r="F1227"/>
  <c r="F1226"/>
  <c r="F1225"/>
  <c r="F1224"/>
  <c r="F167" i="8" s="1"/>
  <c r="F1221" i="9"/>
  <c r="F1220"/>
  <c r="F1219"/>
  <c r="F1218"/>
  <c r="F1217"/>
  <c r="F1216"/>
  <c r="F1215"/>
  <c r="F1214"/>
  <c r="E166" i="8" s="1"/>
  <c r="F1211" i="9"/>
  <c r="F1210"/>
  <c r="F1209"/>
  <c r="F1208"/>
  <c r="F1207"/>
  <c r="F164" i="8" s="1"/>
  <c r="F1206" i="9"/>
  <c r="F1205"/>
  <c r="E164" i="8" s="1"/>
  <c r="F1202" i="9"/>
  <c r="F1201"/>
  <c r="F1200"/>
  <c r="F1199"/>
  <c r="F1198"/>
  <c r="E163" i="8" s="1"/>
  <c r="F1195" i="9"/>
  <c r="F1194"/>
  <c r="F1193"/>
  <c r="F1192"/>
  <c r="E162" i="8" s="1"/>
  <c r="F1191" i="9"/>
  <c r="F1190"/>
  <c r="F162" i="8" s="1"/>
  <c r="F1187" i="9"/>
  <c r="F1186"/>
  <c r="F1185"/>
  <c r="F1184"/>
  <c r="F1183"/>
  <c r="F1182"/>
  <c r="F1181"/>
  <c r="F1180"/>
  <c r="F1179"/>
  <c r="F1178"/>
  <c r="F1177"/>
  <c r="F1176"/>
  <c r="F1175"/>
  <c r="F1174"/>
  <c r="E161" i="8" s="1"/>
  <c r="F1171" i="9"/>
  <c r="F1170"/>
  <c r="F1169"/>
  <c r="F1168"/>
  <c r="F1167"/>
  <c r="F1166"/>
  <c r="F1165"/>
  <c r="F1164"/>
  <c r="F1163"/>
  <c r="F160" i="8" s="1"/>
  <c r="F1162" i="9"/>
  <c r="E160" i="8" s="1"/>
  <c r="F1159" i="9"/>
  <c r="F1158"/>
  <c r="F1157"/>
  <c r="F1156"/>
  <c r="F1155"/>
  <c r="F1154"/>
  <c r="F1153"/>
  <c r="F1152"/>
  <c r="F1151"/>
  <c r="F1150"/>
  <c r="F1149"/>
  <c r="F1148"/>
  <c r="F1147"/>
  <c r="F1146"/>
  <c r="F1145"/>
  <c r="F1144"/>
  <c r="F1143"/>
  <c r="F1142"/>
  <c r="F159" i="8" s="1"/>
  <c r="F1141" i="9"/>
  <c r="E159" i="8" s="1"/>
  <c r="F1140" i="9"/>
  <c r="F1137"/>
  <c r="F1136"/>
  <c r="F1135"/>
  <c r="F1134"/>
  <c r="F1133"/>
  <c r="F1132"/>
  <c r="F1131"/>
  <c r="F1130"/>
  <c r="F1129"/>
  <c r="F1128"/>
  <c r="E158" i="8" s="1"/>
  <c r="F1127" i="9"/>
  <c r="F158" i="8" s="1"/>
  <c r="F1124" i="9"/>
  <c r="F1123"/>
  <c r="F1122"/>
  <c r="F1121"/>
  <c r="E157" i="8" s="1"/>
  <c r="F1118" i="9"/>
  <c r="F1117"/>
  <c r="F1116"/>
  <c r="F1115"/>
  <c r="F1114"/>
  <c r="F1113"/>
  <c r="F1112"/>
  <c r="F1111"/>
  <c r="F1110"/>
  <c r="F1109"/>
  <c r="F1108"/>
  <c r="F1107"/>
  <c r="F1106"/>
  <c r="F1105"/>
  <c r="F1104"/>
  <c r="F1103"/>
  <c r="F1102"/>
  <c r="F1101"/>
  <c r="F1100"/>
  <c r="F1099"/>
  <c r="F1098"/>
  <c r="F1097"/>
  <c r="F1096"/>
  <c r="F1095"/>
  <c r="F156" i="8" s="1"/>
  <c r="F1094" i="9"/>
  <c r="E156" i="8" s="1"/>
  <c r="F1091" i="9"/>
  <c r="F1090"/>
  <c r="F1089"/>
  <c r="F1088"/>
  <c r="F1087"/>
  <c r="F1086"/>
  <c r="F1085"/>
  <c r="F1084"/>
  <c r="F1083"/>
  <c r="F1082"/>
  <c r="F1081"/>
  <c r="F1080"/>
  <c r="F1079"/>
  <c r="F1078"/>
  <c r="E155" i="8" s="1"/>
  <c r="F1075" i="9"/>
  <c r="F1074"/>
  <c r="F1073"/>
  <c r="F1072"/>
  <c r="F1071"/>
  <c r="F1070"/>
  <c r="F1069"/>
  <c r="F1068"/>
  <c r="F1067"/>
  <c r="F1066"/>
  <c r="F1065"/>
  <c r="F1064"/>
  <c r="E153" i="8" s="1"/>
  <c r="F1063" i="9"/>
  <c r="F153" i="8" s="1"/>
  <c r="F1060" i="9"/>
  <c r="F1059"/>
  <c r="F1058"/>
  <c r="F1057"/>
  <c r="F1056"/>
  <c r="F1055"/>
  <c r="E152" i="8" s="1"/>
  <c r="F1052" i="9"/>
  <c r="F1051"/>
  <c r="F1050"/>
  <c r="F1049"/>
  <c r="F1048"/>
  <c r="F1047"/>
  <c r="F1046"/>
  <c r="F1045"/>
  <c r="F1044"/>
  <c r="F151" i="8" s="1"/>
  <c r="F1041" i="9"/>
  <c r="F1040"/>
  <c r="F1039"/>
  <c r="F1038"/>
  <c r="F1037"/>
  <c r="F1036"/>
  <c r="F1035"/>
  <c r="F1034"/>
  <c r="F150" i="8" s="1"/>
  <c r="F1033" i="9"/>
  <c r="E150" i="8" s="1"/>
  <c r="F1032" i="9"/>
  <c r="F1031"/>
  <c r="F1028"/>
  <c r="E148" i="8" s="1"/>
  <c r="F1027" i="9"/>
  <c r="F148" i="8" s="1"/>
  <c r="F1024" i="9"/>
  <c r="F1023"/>
  <c r="F1020"/>
  <c r="F145" i="8" s="1"/>
  <c r="F1019" i="9"/>
  <c r="E145" i="8" s="1"/>
  <c r="F1018" i="9"/>
  <c r="F1015"/>
  <c r="F1014"/>
  <c r="E144" i="8" s="1"/>
  <c r="F1013" i="9"/>
  <c r="F144" i="8" s="1"/>
  <c r="F1010" i="9"/>
  <c r="F1009"/>
  <c r="E143" i="8" s="1"/>
  <c r="F1006" i="9"/>
  <c r="F1005"/>
  <c r="F142" i="8" s="1"/>
  <c r="F1004" i="9"/>
  <c r="E142" i="8" s="1"/>
  <c r="F1001" i="9"/>
  <c r="F1000"/>
  <c r="F141" i="8" s="1"/>
  <c r="F999" i="9"/>
  <c r="E141" i="8" s="1"/>
  <c r="F998" i="9"/>
  <c r="F997"/>
  <c r="F994"/>
  <c r="E140" i="8" s="1"/>
  <c r="F993" i="9"/>
  <c r="F992"/>
  <c r="F991"/>
  <c r="F140" i="8" s="1"/>
  <c r="F988" i="9"/>
  <c r="F987"/>
  <c r="F986"/>
  <c r="E139" i="8" s="1"/>
  <c r="F983" i="9"/>
  <c r="E138" i="8" s="1"/>
  <c r="F980" i="9"/>
  <c r="F137" i="8" s="1"/>
  <c r="F979" i="9"/>
  <c r="E137" i="8" s="1"/>
  <c r="F978" i="9"/>
  <c r="F975"/>
  <c r="F974"/>
  <c r="E136" i="8" s="1"/>
  <c r="F973" i="9"/>
  <c r="F972"/>
  <c r="F136" i="8" s="1"/>
  <c r="F969" i="9"/>
  <c r="E135" i="8" s="1"/>
  <c r="F966" i="9"/>
  <c r="F965"/>
  <c r="F134" i="8" s="1"/>
  <c r="F964" i="9"/>
  <c r="E134" i="8" s="1"/>
  <c r="F961" i="9"/>
  <c r="F958"/>
  <c r="F957"/>
  <c r="F956"/>
  <c r="F955"/>
  <c r="F954"/>
  <c r="F132" i="8" s="1"/>
  <c r="F951" i="9"/>
  <c r="F950"/>
  <c r="F949"/>
  <c r="F948"/>
  <c r="F947"/>
  <c r="F946"/>
  <c r="E131" i="8" s="1"/>
  <c r="F943" i="9"/>
  <c r="F942"/>
  <c r="F941"/>
  <c r="F940"/>
  <c r="F939"/>
  <c r="F938"/>
  <c r="F129" i="8" s="1"/>
  <c r="F935" i="9"/>
  <c r="F934"/>
  <c r="F933"/>
  <c r="F932"/>
  <c r="F128" i="8" s="1"/>
  <c r="F931" i="9"/>
  <c r="E128" i="8" s="1"/>
  <c r="F928" i="9"/>
  <c r="F927"/>
  <c r="F926"/>
  <c r="F925"/>
  <c r="F924"/>
  <c r="F923"/>
  <c r="F922"/>
  <c r="E127" i="8" s="1"/>
  <c r="F921" i="9"/>
  <c r="F920"/>
  <c r="F127" i="8" s="1"/>
  <c r="F917" i="9"/>
  <c r="F916"/>
  <c r="F915"/>
  <c r="F914"/>
  <c r="F913"/>
  <c r="F912"/>
  <c r="F911"/>
  <c r="E126" i="8" s="1"/>
  <c r="F908" i="9"/>
  <c r="F907"/>
  <c r="F906"/>
  <c r="F905"/>
  <c r="F125" i="8" s="1"/>
  <c r="F904" i="9"/>
  <c r="F903"/>
  <c r="E125" i="8" s="1"/>
  <c r="F900" i="9"/>
  <c r="F899"/>
  <c r="F898"/>
  <c r="F897"/>
  <c r="F896"/>
  <c r="F895"/>
  <c r="F894"/>
  <c r="F893"/>
  <c r="F892"/>
  <c r="F124" i="8" s="1"/>
  <c r="F891" i="9"/>
  <c r="E124" i="8" s="1"/>
  <c r="F888" i="9"/>
  <c r="F887"/>
  <c r="F886"/>
  <c r="F885"/>
  <c r="F884"/>
  <c r="F883"/>
  <c r="F882"/>
  <c r="F881"/>
  <c r="F880"/>
  <c r="F879"/>
  <c r="F878"/>
  <c r="E123" i="8" s="1"/>
  <c r="F877" i="9"/>
  <c r="F123" i="8" s="1"/>
  <c r="F874" i="9"/>
  <c r="F873"/>
  <c r="F872"/>
  <c r="F871"/>
  <c r="E122" i="8" s="1"/>
  <c r="F868" i="9"/>
  <c r="F867"/>
  <c r="F866"/>
  <c r="E121" i="8" s="1"/>
  <c r="F863" i="9"/>
  <c r="E119" i="8" s="1"/>
  <c r="F862" i="9"/>
  <c r="F861"/>
  <c r="F858"/>
  <c r="E118" i="8" s="1"/>
  <c r="F857" i="9"/>
  <c r="F856"/>
  <c r="F118" i="8" s="1"/>
  <c r="F853" i="9"/>
  <c r="F852"/>
  <c r="F851"/>
  <c r="F850"/>
  <c r="E117" i="8" s="1"/>
  <c r="F847" i="9"/>
  <c r="F846"/>
  <c r="F845"/>
  <c r="F844"/>
  <c r="F843"/>
  <c r="F842"/>
  <c r="E116" i="8" s="1"/>
  <c r="F839" i="9"/>
  <c r="F838"/>
  <c r="F837"/>
  <c r="F836"/>
  <c r="E115" i="8" s="1"/>
  <c r="F833" i="9"/>
  <c r="F832"/>
  <c r="F113" i="8" s="1"/>
  <c r="F829" i="9"/>
  <c r="F828"/>
  <c r="F827"/>
  <c r="E112" i="8" s="1"/>
  <c r="F824" i="9"/>
  <c r="F823"/>
  <c r="F822"/>
  <c r="E111" i="8" s="1"/>
  <c r="F819" i="9"/>
  <c r="F818"/>
  <c r="F817"/>
  <c r="F816"/>
  <c r="E110" i="8" s="1"/>
  <c r="F813" i="9"/>
  <c r="F812"/>
  <c r="F811"/>
  <c r="F810"/>
  <c r="E109" i="8" s="1"/>
  <c r="F809" i="9"/>
  <c r="F808"/>
  <c r="F807"/>
  <c r="F109" i="8" s="1"/>
  <c r="F804" i="9"/>
  <c r="F803"/>
  <c r="F802"/>
  <c r="F801"/>
  <c r="E108" i="8" s="1"/>
  <c r="F798" i="9"/>
  <c r="F797"/>
  <c r="F107" i="8" s="1"/>
  <c r="F796" i="9"/>
  <c r="F795"/>
  <c r="E107" i="8" s="1"/>
  <c r="F792" i="9"/>
  <c r="F791"/>
  <c r="F790"/>
  <c r="F789"/>
  <c r="F788"/>
  <c r="F106" i="8" s="1"/>
  <c r="F787" i="9"/>
  <c r="E106" i="8" s="1"/>
  <c r="F784" i="9"/>
  <c r="F783"/>
  <c r="F782"/>
  <c r="F781"/>
  <c r="F780"/>
  <c r="F779"/>
  <c r="F778"/>
  <c r="F105" i="8" s="1"/>
  <c r="F775" i="9"/>
  <c r="F774"/>
  <c r="F773"/>
  <c r="F772"/>
  <c r="E104" i="8" s="1"/>
  <c r="F771" i="9"/>
  <c r="F770"/>
  <c r="F769"/>
  <c r="E103" i="8" s="1"/>
  <c r="F766" i="9"/>
  <c r="F765"/>
  <c r="F764"/>
  <c r="F763"/>
  <c r="F762"/>
  <c r="F102" i="8" s="1"/>
  <c r="F761" i="9"/>
  <c r="E102" i="8" s="1"/>
  <c r="F760" i="9"/>
  <c r="F757"/>
  <c r="F756"/>
  <c r="E101" i="8" s="1"/>
  <c r="F755" i="9"/>
  <c r="F754"/>
  <c r="F753"/>
  <c r="F101" i="8" s="1"/>
  <c r="F750" i="9"/>
  <c r="F749"/>
  <c r="F748"/>
  <c r="F747"/>
  <c r="F746"/>
  <c r="E99" i="8" s="1"/>
  <c r="F743" i="9"/>
  <c r="F98" i="8" s="1"/>
  <c r="F742" i="9"/>
  <c r="E98" i="8" s="1"/>
  <c r="F739" i="9"/>
  <c r="F738"/>
  <c r="F97" i="8" s="1"/>
  <c r="F737" i="9"/>
  <c r="E97" i="8" s="1"/>
  <c r="F736" i="9"/>
  <c r="F733"/>
  <c r="F732"/>
  <c r="E96" i="8" s="1"/>
  <c r="F731" i="9"/>
  <c r="F730"/>
  <c r="F96" i="8" s="1"/>
  <c r="F727" i="9"/>
  <c r="F726"/>
  <c r="F725"/>
  <c r="E95" i="8" s="1"/>
  <c r="F722" i="9"/>
  <c r="F721"/>
  <c r="F720"/>
  <c r="E94" i="8" s="1"/>
  <c r="F717" i="9"/>
  <c r="E93" i="8" s="1"/>
  <c r="F716" i="9"/>
  <c r="F715"/>
  <c r="F712"/>
  <c r="E92" i="8" s="1"/>
  <c r="F711" i="9"/>
  <c r="F710"/>
  <c r="F709"/>
  <c r="F92" i="8" s="1"/>
  <c r="F706" i="9"/>
  <c r="F705"/>
  <c r="F704"/>
  <c r="F703"/>
  <c r="F702"/>
  <c r="F701"/>
  <c r="F700"/>
  <c r="F699"/>
  <c r="F698"/>
  <c r="F697"/>
  <c r="E90" i="8" s="1"/>
  <c r="F694" i="9"/>
  <c r="F693"/>
  <c r="F692"/>
  <c r="F691"/>
  <c r="F690"/>
  <c r="F689"/>
  <c r="F688"/>
  <c r="F687"/>
  <c r="F89" i="8" s="1"/>
  <c r="F684" i="9"/>
  <c r="F683"/>
  <c r="F682"/>
  <c r="F681"/>
  <c r="F680"/>
  <c r="F679"/>
  <c r="F678"/>
  <c r="F88" i="8" s="1"/>
  <c r="F675" i="9"/>
  <c r="F674"/>
  <c r="F673"/>
  <c r="F672"/>
  <c r="E87" i="8" s="1"/>
  <c r="F671" i="9"/>
  <c r="F87" i="8" s="1"/>
  <c r="F668" i="9"/>
  <c r="F667"/>
  <c r="F666"/>
  <c r="F665"/>
  <c r="F664"/>
  <c r="E86" i="8" s="1"/>
  <c r="F661" i="9"/>
  <c r="F660"/>
  <c r="F659"/>
  <c r="F658"/>
  <c r="F657"/>
  <c r="F656"/>
  <c r="F655"/>
  <c r="F654"/>
  <c r="F653"/>
  <c r="F652"/>
  <c r="E85" i="8" s="1"/>
  <c r="F649" i="9"/>
  <c r="F648"/>
  <c r="F647"/>
  <c r="F646"/>
  <c r="F645"/>
  <c r="F644"/>
  <c r="F643"/>
  <c r="F642"/>
  <c r="F84" i="8" s="1"/>
  <c r="F641" i="9"/>
  <c r="E84" i="8" s="1"/>
  <c r="F640" i="9"/>
  <c r="F637"/>
  <c r="F636"/>
  <c r="F635"/>
  <c r="F634"/>
  <c r="F633"/>
  <c r="F632"/>
  <c r="F83" i="8" s="1"/>
  <c r="F629" i="9"/>
  <c r="F628"/>
  <c r="F627"/>
  <c r="F626"/>
  <c r="E82" i="8" s="1"/>
  <c r="F623" i="9"/>
  <c r="F622"/>
  <c r="F621"/>
  <c r="F620"/>
  <c r="E81" i="8" s="1"/>
  <c r="F617" i="9"/>
  <c r="F616"/>
  <c r="F615"/>
  <c r="F614"/>
  <c r="F613"/>
  <c r="F612"/>
  <c r="F611"/>
  <c r="F610"/>
  <c r="F80" i="8" s="1"/>
  <c r="F607" i="9"/>
  <c r="F606"/>
  <c r="F605"/>
  <c r="F79" i="8" s="1"/>
  <c r="F602" i="9"/>
  <c r="F601"/>
  <c r="F600"/>
  <c r="F599"/>
  <c r="F598"/>
  <c r="F597"/>
  <c r="F596"/>
  <c r="E77" i="8" s="1"/>
  <c r="F593" i="9"/>
  <c r="F592"/>
  <c r="F591"/>
  <c r="F590"/>
  <c r="F589"/>
  <c r="F588"/>
  <c r="F76" i="8" s="1"/>
  <c r="F585" i="9"/>
  <c r="F584"/>
  <c r="F583"/>
  <c r="F582"/>
  <c r="F581"/>
  <c r="F580"/>
  <c r="F579"/>
  <c r="F578"/>
  <c r="E75" i="8" s="1"/>
  <c r="F575" i="9"/>
  <c r="F574"/>
  <c r="F573"/>
  <c r="F572"/>
  <c r="F571"/>
  <c r="F570"/>
  <c r="F569"/>
  <c r="F568"/>
  <c r="E74" i="8" s="1"/>
  <c r="F567" i="9"/>
  <c r="F74" i="8" s="1"/>
  <c r="F564" i="9"/>
  <c r="F563"/>
  <c r="F562"/>
  <c r="F561"/>
  <c r="F560"/>
  <c r="E73" i="8" s="1"/>
  <c r="F557" i="9"/>
  <c r="F556"/>
  <c r="F555"/>
  <c r="F554"/>
  <c r="F553"/>
  <c r="F552"/>
  <c r="F551"/>
  <c r="F72" i="8" s="1"/>
  <c r="F548" i="9"/>
  <c r="F547"/>
  <c r="F546"/>
  <c r="F71" i="8" s="1"/>
  <c r="F545" i="9"/>
  <c r="E71" i="8" s="1"/>
  <c r="F544" i="9"/>
  <c r="F543"/>
  <c r="F540"/>
  <c r="F539"/>
  <c r="F538"/>
  <c r="F537"/>
  <c r="F536"/>
  <c r="F535"/>
  <c r="F534"/>
  <c r="F533"/>
  <c r="F532"/>
  <c r="F531"/>
  <c r="F530"/>
  <c r="F529"/>
  <c r="F528"/>
  <c r="F70" i="8" s="1"/>
  <c r="F525" i="9"/>
  <c r="F524"/>
  <c r="F523"/>
  <c r="F522"/>
  <c r="F521"/>
  <c r="E69" i="8" s="1"/>
  <c r="F518" i="9"/>
  <c r="F517"/>
  <c r="F516"/>
  <c r="F515"/>
  <c r="F514"/>
  <c r="F513"/>
  <c r="F512"/>
  <c r="F511"/>
  <c r="F68" i="8" s="1"/>
  <c r="F508" i="9"/>
  <c r="F507"/>
  <c r="F506"/>
  <c r="F505"/>
  <c r="F504"/>
  <c r="F503"/>
  <c r="F502"/>
  <c r="F67" i="8" s="1"/>
  <c r="F501" i="9"/>
  <c r="E67" i="8" s="1"/>
  <c r="F500" i="9"/>
  <c r="F497"/>
  <c r="F496"/>
  <c r="F495"/>
  <c r="F494"/>
  <c r="F493"/>
  <c r="F492"/>
  <c r="F491"/>
  <c r="F490"/>
  <c r="F489"/>
  <c r="F488"/>
  <c r="E66" i="8" s="1"/>
  <c r="F487" i="9"/>
  <c r="F486"/>
  <c r="F485"/>
  <c r="F66" i="8" s="1"/>
  <c r="F482" i="9"/>
  <c r="F481"/>
  <c r="F480"/>
  <c r="F479"/>
  <c r="F478"/>
  <c r="E64" i="8" s="1"/>
  <c r="F475" i="9"/>
  <c r="F474"/>
  <c r="F473"/>
  <c r="F472"/>
  <c r="F471"/>
  <c r="F470"/>
  <c r="F469"/>
  <c r="F468"/>
  <c r="F467"/>
  <c r="F466"/>
  <c r="F465"/>
  <c r="F464"/>
  <c r="F463"/>
  <c r="F63" i="8" s="1"/>
  <c r="F462" i="9"/>
  <c r="F461"/>
  <c r="E63" i="8" s="1"/>
  <c r="F458" i="9"/>
  <c r="F457"/>
  <c r="F456"/>
  <c r="F455"/>
  <c r="F454"/>
  <c r="F62" i="8" s="1"/>
  <c r="F453" i="9"/>
  <c r="E62" i="8" s="1"/>
  <c r="F452" i="9"/>
  <c r="F449"/>
  <c r="F448"/>
  <c r="F447"/>
  <c r="F446"/>
  <c r="F445"/>
  <c r="F444"/>
  <c r="E61" i="8" s="1"/>
  <c r="F443" i="9"/>
  <c r="F442"/>
  <c r="F61" i="8" s="1"/>
  <c r="F441" i="9"/>
  <c r="F439"/>
  <c r="F438"/>
  <c r="F437"/>
  <c r="F436"/>
  <c r="F435"/>
  <c r="E60" i="8" s="1"/>
  <c r="F432" i="9"/>
  <c r="F431"/>
  <c r="F430"/>
  <c r="F429"/>
  <c r="F428"/>
  <c r="F427"/>
  <c r="F426"/>
  <c r="F425"/>
  <c r="F424"/>
  <c r="F423"/>
  <c r="F422"/>
  <c r="F421"/>
  <c r="F420"/>
  <c r="F59" i="8" s="1"/>
  <c r="F419" i="9"/>
  <c r="E59" i="8" s="1"/>
  <c r="F416" i="9"/>
  <c r="F415"/>
  <c r="F414"/>
  <c r="F413"/>
  <c r="F412"/>
  <c r="F411"/>
  <c r="F58" i="8" s="1"/>
  <c r="F410" i="9"/>
  <c r="E58" i="8" s="1"/>
  <c r="F409" i="9"/>
  <c r="F408"/>
  <c r="F405"/>
  <c r="F404"/>
  <c r="F403"/>
  <c r="F402"/>
  <c r="F401"/>
  <c r="E57" i="8" s="1"/>
  <c r="F400" i="9"/>
  <c r="F57" i="8" s="1"/>
  <c r="F397" i="9"/>
  <c r="F396"/>
  <c r="F395"/>
  <c r="F394"/>
  <c r="F393"/>
  <c r="F392"/>
  <c r="F391"/>
  <c r="F390"/>
  <c r="F389"/>
  <c r="F388"/>
  <c r="F387"/>
  <c r="F386"/>
  <c r="F385"/>
  <c r="E56" i="8" s="1"/>
  <c r="F382" i="9"/>
  <c r="F381"/>
  <c r="F380"/>
  <c r="F379"/>
  <c r="F378"/>
  <c r="F377"/>
  <c r="F376"/>
  <c r="F375"/>
  <c r="F374"/>
  <c r="F373"/>
  <c r="F372"/>
  <c r="F55" i="8" s="1"/>
  <c r="F371" i="9"/>
  <c r="F370"/>
  <c r="E55" i="8" s="1"/>
  <c r="F367" i="9"/>
  <c r="F366"/>
  <c r="F365"/>
  <c r="F364"/>
  <c r="F363"/>
  <c r="E54" i="8" s="1"/>
  <c r="F360" i="9"/>
  <c r="F359"/>
  <c r="F358"/>
  <c r="F357"/>
  <c r="E52" i="8" s="1"/>
  <c r="F356" i="9"/>
  <c r="F355"/>
  <c r="F52" i="8" s="1"/>
  <c r="F352" i="9"/>
  <c r="F351"/>
  <c r="F350"/>
  <c r="E51" i="8" s="1"/>
  <c r="F347" i="9"/>
  <c r="F346"/>
  <c r="F345"/>
  <c r="F344"/>
  <c r="F50" i="8" s="1"/>
  <c r="F343" i="9"/>
  <c r="E50" i="8" s="1"/>
  <c r="F340" i="9"/>
  <c r="F339"/>
  <c r="E49" i="8" s="1"/>
  <c r="F336" i="9"/>
  <c r="F335"/>
  <c r="F334"/>
  <c r="F333"/>
  <c r="F48" i="8" s="1"/>
  <c r="F330" i="9"/>
  <c r="F329"/>
  <c r="F328"/>
  <c r="E47" i="8" s="1"/>
  <c r="F325" i="9"/>
  <c r="F324"/>
  <c r="F323"/>
  <c r="F322"/>
  <c r="F321"/>
  <c r="E46" i="8" s="1"/>
  <c r="F318" i="9"/>
  <c r="F317"/>
  <c r="F316"/>
  <c r="F315"/>
  <c r="F45" i="8" s="1"/>
  <c r="F312" i="9"/>
  <c r="F311"/>
  <c r="F310"/>
  <c r="F44" i="8" s="1"/>
  <c r="F307" i="9"/>
  <c r="F306"/>
  <c r="F305"/>
  <c r="F304"/>
  <c r="F303"/>
  <c r="E43" i="8" s="1"/>
  <c r="F300" i="9"/>
  <c r="F299"/>
  <c r="F298"/>
  <c r="F297"/>
  <c r="F296"/>
  <c r="F41" i="8" s="1"/>
  <c r="F295" i="9"/>
  <c r="E41" i="8" s="1"/>
  <c r="F292" i="9"/>
  <c r="F291"/>
  <c r="F290"/>
  <c r="F289"/>
  <c r="F288"/>
  <c r="F287"/>
  <c r="F40" i="8" s="1"/>
  <c r="F286" i="9"/>
  <c r="E40" i="8" s="1"/>
  <c r="F285" i="9"/>
  <c r="F282"/>
  <c r="F281"/>
  <c r="F280"/>
  <c r="F279"/>
  <c r="F278"/>
  <c r="F277"/>
  <c r="E39" i="8" s="1"/>
  <c r="F276" i="9"/>
  <c r="F275"/>
  <c r="F39" i="8" s="1"/>
  <c r="F272" i="9"/>
  <c r="F271"/>
  <c r="F270"/>
  <c r="F269"/>
  <c r="F268"/>
  <c r="E38" i="8" s="1"/>
  <c r="F265" i="9"/>
  <c r="F264"/>
  <c r="F263"/>
  <c r="F262"/>
  <c r="F261"/>
  <c r="F260"/>
  <c r="F259"/>
  <c r="F258"/>
  <c r="F257"/>
  <c r="F256"/>
  <c r="F255"/>
  <c r="F254"/>
  <c r="F253"/>
  <c r="F252"/>
  <c r="F37" i="8" s="1"/>
  <c r="F249" i="9"/>
  <c r="F248"/>
  <c r="F247"/>
  <c r="F246"/>
  <c r="F245"/>
  <c r="F244"/>
  <c r="F243"/>
  <c r="F36" i="8" s="1"/>
  <c r="F242" i="9"/>
  <c r="E36" i="8" s="1"/>
  <c r="F239" i="9"/>
  <c r="F238"/>
  <c r="F237"/>
  <c r="F236"/>
  <c r="F235"/>
  <c r="F234"/>
  <c r="F233"/>
  <c r="F34" i="8" s="1"/>
  <c r="F230" i="9"/>
  <c r="F229"/>
  <c r="F228"/>
  <c r="F227"/>
  <c r="F226"/>
  <c r="F225"/>
  <c r="E33" i="8" s="1"/>
  <c r="F222" i="9"/>
  <c r="F221"/>
  <c r="F220"/>
  <c r="F219"/>
  <c r="F218"/>
  <c r="F217"/>
  <c r="F216"/>
  <c r="F32" i="8" s="1"/>
  <c r="F213" i="9"/>
  <c r="F212"/>
  <c r="F211"/>
  <c r="F210"/>
  <c r="F209"/>
  <c r="F208"/>
  <c r="F207"/>
  <c r="E31" i="8" s="1"/>
  <c r="F204" i="9"/>
  <c r="F203"/>
  <c r="F202"/>
  <c r="F201"/>
  <c r="E30" i="8" s="1"/>
  <c r="F200" i="9"/>
  <c r="F199"/>
  <c r="F30" i="8" s="1"/>
  <c r="F196" i="9"/>
  <c r="F195"/>
  <c r="F194"/>
  <c r="E29" i="8" s="1"/>
  <c r="F191" i="9"/>
  <c r="F190"/>
  <c r="F189"/>
  <c r="F188"/>
  <c r="F187"/>
  <c r="F186"/>
  <c r="F185"/>
  <c r="E27" i="8" s="1"/>
  <c r="F182" i="9"/>
  <c r="F181"/>
  <c r="F180"/>
  <c r="F179"/>
  <c r="F26" i="8" s="1"/>
  <c r="F178" i="9"/>
  <c r="E26" i="8" s="1"/>
  <c r="F177" i="9"/>
  <c r="F174"/>
  <c r="F173"/>
  <c r="F172"/>
  <c r="F171"/>
  <c r="F170"/>
  <c r="F169"/>
  <c r="F168"/>
  <c r="F167"/>
  <c r="F166"/>
  <c r="F165"/>
  <c r="E25" i="8" s="1"/>
  <c r="F164" i="9"/>
  <c r="F163"/>
  <c r="F25" i="8" s="1"/>
  <c r="F160" i="9"/>
  <c r="F159"/>
  <c r="F158"/>
  <c r="F157"/>
  <c r="F156"/>
  <c r="F155"/>
  <c r="F154"/>
  <c r="F153"/>
  <c r="F152"/>
  <c r="F151"/>
  <c r="E24" i="8" s="1"/>
  <c r="F148" i="9"/>
  <c r="F147"/>
  <c r="F146"/>
  <c r="F145"/>
  <c r="F144"/>
  <c r="F23" i="8" s="1"/>
  <c r="F141" i="9"/>
  <c r="F140"/>
  <c r="F139"/>
  <c r="F21" i="8" s="1"/>
  <c r="F138" i="9"/>
  <c r="E21" i="8" s="1"/>
  <c r="F137" i="9"/>
  <c r="F136"/>
  <c r="F133"/>
  <c r="F132"/>
  <c r="F131"/>
  <c r="F130"/>
  <c r="F129"/>
  <c r="F20" i="8" s="1"/>
  <c r="F126" i="9"/>
  <c r="F125"/>
  <c r="F124"/>
  <c r="F123"/>
  <c r="F122"/>
  <c r="E19" i="8" s="1"/>
  <c r="F119" i="9"/>
  <c r="F118"/>
  <c r="F117"/>
  <c r="F116"/>
  <c r="F18" i="8" s="1"/>
  <c r="F115" i="9"/>
  <c r="F114"/>
  <c r="E18" i="8" s="1"/>
  <c r="F111" i="9"/>
  <c r="F110"/>
  <c r="F109"/>
  <c r="F108"/>
  <c r="F107"/>
  <c r="F17" i="8" s="1"/>
  <c r="F106" i="9"/>
  <c r="E17" i="8" s="1"/>
  <c r="F103" i="9"/>
  <c r="F102"/>
  <c r="F101"/>
  <c r="F100"/>
  <c r="F99"/>
  <c r="F98"/>
  <c r="F97"/>
  <c r="F96"/>
  <c r="F95"/>
  <c r="F94"/>
  <c r="F93"/>
  <c r="F16" i="8" s="1"/>
  <c r="F90" i="9"/>
  <c r="F89"/>
  <c r="F88"/>
  <c r="F87"/>
  <c r="F86"/>
  <c r="F85"/>
  <c r="F84"/>
  <c r="E15" i="8" s="1"/>
  <c r="F81" i="9"/>
  <c r="F80"/>
  <c r="F79"/>
  <c r="F78"/>
  <c r="F77"/>
  <c r="F76"/>
  <c r="F14" i="8" s="1"/>
  <c r="F75" i="9"/>
  <c r="E14" i="8" s="1"/>
  <c r="F72" i="9"/>
  <c r="F71"/>
  <c r="F12" i="8" s="1"/>
  <c r="F70" i="9"/>
  <c r="E12" i="8" s="1"/>
  <c r="F67" i="9"/>
  <c r="F66"/>
  <c r="F65"/>
  <c r="F64"/>
  <c r="F63"/>
  <c r="F62"/>
  <c r="F61"/>
  <c r="F11" i="8" s="1"/>
  <c r="F58" i="9"/>
  <c r="F57"/>
  <c r="F56"/>
  <c r="F55"/>
  <c r="F54"/>
  <c r="E10" i="8" s="1"/>
  <c r="F51" i="9"/>
  <c r="F50"/>
  <c r="F49"/>
  <c r="F48"/>
  <c r="F47"/>
  <c r="F46"/>
  <c r="F45"/>
  <c r="F9" i="8" s="1"/>
  <c r="F42" i="9"/>
  <c r="F41"/>
  <c r="F40"/>
  <c r="F39"/>
  <c r="F38"/>
  <c r="F37"/>
  <c r="F36"/>
  <c r="F35"/>
  <c r="F8" i="8" s="1"/>
  <c r="F34" i="9"/>
  <c r="E8" i="8" s="1"/>
  <c r="F33" i="9"/>
  <c r="F32"/>
  <c r="F29"/>
  <c r="F28"/>
  <c r="F27"/>
  <c r="F26"/>
  <c r="F25"/>
  <c r="F24"/>
  <c r="F23"/>
  <c r="F22"/>
  <c r="F21"/>
  <c r="F7" i="8" s="1"/>
  <c r="F18" i="9"/>
  <c r="F17"/>
  <c r="F16"/>
  <c r="F15"/>
  <c r="F14"/>
  <c r="F13"/>
  <c r="F12"/>
  <c r="F11"/>
  <c r="F10"/>
  <c r="F9"/>
  <c r="F8"/>
  <c r="F7"/>
  <c r="E6" i="8" s="1"/>
  <c r="C1400" i="9"/>
  <c r="C1399"/>
  <c r="C1398"/>
  <c r="C1395"/>
  <c r="C1394"/>
  <c r="C1393"/>
  <c r="C1396" s="1"/>
  <c r="E11" i="8" l="1"/>
  <c r="E16"/>
  <c r="E20"/>
  <c r="F31"/>
  <c r="E34"/>
  <c r="E48"/>
  <c r="F49"/>
  <c r="F54"/>
  <c r="E70"/>
  <c r="F75"/>
  <c r="E83"/>
  <c r="E105"/>
  <c r="F110"/>
  <c r="F115"/>
  <c r="E132"/>
  <c r="F155"/>
  <c r="F163"/>
  <c r="E175"/>
  <c r="F177"/>
  <c r="F27"/>
  <c r="E45"/>
  <c r="F46"/>
  <c r="E80"/>
  <c r="F81"/>
  <c r="F85"/>
  <c r="E88"/>
  <c r="F94"/>
  <c r="F111"/>
  <c r="F116"/>
  <c r="F121"/>
  <c r="F182"/>
  <c r="F6"/>
  <c r="E9"/>
  <c r="F10"/>
  <c r="F15"/>
  <c r="F19"/>
  <c r="E23"/>
  <c r="F24"/>
  <c r="F29"/>
  <c r="E32"/>
  <c r="F33"/>
  <c r="E37"/>
  <c r="F38"/>
  <c r="F43"/>
  <c r="F47"/>
  <c r="F51"/>
  <c r="F56"/>
  <c r="F60"/>
  <c r="F64"/>
  <c r="E68"/>
  <c r="F69"/>
  <c r="E72"/>
  <c r="F73"/>
  <c r="E76"/>
  <c r="F77"/>
  <c r="F82"/>
  <c r="F86"/>
  <c r="E89"/>
  <c r="F90"/>
  <c r="F95"/>
  <c r="F99"/>
  <c r="F104"/>
  <c r="F108"/>
  <c r="F112"/>
  <c r="F117"/>
  <c r="F122"/>
  <c r="F126"/>
  <c r="E129"/>
  <c r="F131"/>
  <c r="F135"/>
  <c r="F139"/>
  <c r="F143"/>
  <c r="E151"/>
  <c r="F152"/>
  <c r="F157"/>
  <c r="F161"/>
  <c r="F166"/>
  <c r="E169"/>
  <c r="F170"/>
  <c r="E173"/>
  <c r="F174"/>
  <c r="F179"/>
  <c r="F183"/>
  <c r="E7"/>
  <c r="E167"/>
  <c r="E180"/>
  <c r="F181"/>
  <c r="G176"/>
  <c r="F165"/>
  <c r="E165"/>
  <c r="G165"/>
  <c r="F154"/>
  <c r="E154"/>
  <c r="G154"/>
  <c r="G149"/>
  <c r="E130"/>
  <c r="G130"/>
  <c r="G120"/>
  <c r="G114"/>
  <c r="F100"/>
  <c r="E100"/>
  <c r="G100"/>
  <c r="G91"/>
  <c r="F78"/>
  <c r="E78"/>
  <c r="G78"/>
  <c r="G65"/>
  <c r="C1400" i="3"/>
  <c r="C1399"/>
  <c r="C1398"/>
  <c r="C1394"/>
  <c r="F1329" i="9"/>
  <c r="F1328"/>
  <c r="F1314"/>
  <c r="F1298"/>
  <c r="F1292"/>
  <c r="F1291"/>
  <c r="F1281"/>
  <c r="F1280"/>
  <c r="F1275"/>
  <c r="F1274"/>
  <c r="F1268"/>
  <c r="F1267"/>
  <c r="F1262"/>
  <c r="F1258"/>
  <c r="F1257"/>
  <c r="F1252"/>
  <c r="F1251"/>
  <c r="F176" i="8" s="1"/>
  <c r="F1246" i="9"/>
  <c r="F1245"/>
  <c r="F1238"/>
  <c r="F1237"/>
  <c r="F1222"/>
  <c r="F1213"/>
  <c r="F1204"/>
  <c r="F1203"/>
  <c r="F1197"/>
  <c r="F1196"/>
  <c r="F1189"/>
  <c r="F1188"/>
  <c r="F1173"/>
  <c r="F1160"/>
  <c r="F1139"/>
  <c r="F1126"/>
  <c r="F1125"/>
  <c r="F1120"/>
  <c r="F1119"/>
  <c r="F1093"/>
  <c r="F1092"/>
  <c r="F1077"/>
  <c r="F1076"/>
  <c r="F1062"/>
  <c r="F1061"/>
  <c r="F1054"/>
  <c r="F1053"/>
  <c r="F1043"/>
  <c r="F1030"/>
  <c r="F1029"/>
  <c r="F1022"/>
  <c r="F1021"/>
  <c r="F1017"/>
  <c r="F1016"/>
  <c r="F1012"/>
  <c r="F1008"/>
  <c r="F149" i="8" s="1"/>
  <c r="F1007" i="9"/>
  <c r="E149" i="8" s="1"/>
  <c r="F996" i="9"/>
  <c r="F995"/>
  <c r="F990"/>
  <c r="F989"/>
  <c r="F985"/>
  <c r="F984"/>
  <c r="F982"/>
  <c r="F981"/>
  <c r="F977"/>
  <c r="F976"/>
  <c r="F968"/>
  <c r="F967"/>
  <c r="F963"/>
  <c r="F962"/>
  <c r="F959"/>
  <c r="F953"/>
  <c r="F937"/>
  <c r="F936"/>
  <c r="F929"/>
  <c r="F918"/>
  <c r="F910"/>
  <c r="F130" i="8" s="1"/>
  <c r="F890" i="9"/>
  <c r="F889"/>
  <c r="F876"/>
  <c r="F875"/>
  <c r="F870"/>
  <c r="F869"/>
  <c r="F865"/>
  <c r="F864"/>
  <c r="F860"/>
  <c r="F855"/>
  <c r="F854"/>
  <c r="F849"/>
  <c r="F848"/>
  <c r="F841"/>
  <c r="F840"/>
  <c r="F835"/>
  <c r="F834"/>
  <c r="F831"/>
  <c r="F830"/>
  <c r="F826"/>
  <c r="E120" i="8" s="1"/>
  <c r="F821" i="9"/>
  <c r="F820"/>
  <c r="F815"/>
  <c r="F806"/>
  <c r="F805"/>
  <c r="F800"/>
  <c r="F799"/>
  <c r="F114" i="8" s="1"/>
  <c r="F794" i="9"/>
  <c r="F793"/>
  <c r="F786"/>
  <c r="F785"/>
  <c r="F777"/>
  <c r="F776"/>
  <c r="F768"/>
  <c r="F767"/>
  <c r="F759"/>
  <c r="F758"/>
  <c r="F752"/>
  <c r="F751"/>
  <c r="F745"/>
  <c r="F744"/>
  <c r="F741"/>
  <c r="F740"/>
  <c r="F729"/>
  <c r="F728"/>
  <c r="F724"/>
  <c r="F723"/>
  <c r="F719"/>
  <c r="F718"/>
  <c r="F714"/>
  <c r="F713"/>
  <c r="F696"/>
  <c r="F695"/>
  <c r="F686"/>
  <c r="F685"/>
  <c r="F676"/>
  <c r="F670"/>
  <c r="F669"/>
  <c r="F91" i="8" s="1"/>
  <c r="F651" i="9"/>
  <c r="F650"/>
  <c r="F639"/>
  <c r="F638"/>
  <c r="F631"/>
  <c r="F630"/>
  <c r="F624"/>
  <c r="F609"/>
  <c r="F608"/>
  <c r="F604"/>
  <c r="F603"/>
  <c r="F595"/>
  <c r="F594"/>
  <c r="F586"/>
  <c r="F577"/>
  <c r="F576"/>
  <c r="F566"/>
  <c r="F565"/>
  <c r="F559"/>
  <c r="F550"/>
  <c r="F549"/>
  <c r="F542"/>
  <c r="F541"/>
  <c r="F527"/>
  <c r="F520"/>
  <c r="F519"/>
  <c r="F510"/>
  <c r="F509"/>
  <c r="F484"/>
  <c r="F483"/>
  <c r="F477"/>
  <c r="F460"/>
  <c r="F65" i="8" s="1"/>
  <c r="F451" i="9"/>
  <c r="F450"/>
  <c r="F440"/>
  <c r="F434"/>
  <c r="F407"/>
  <c r="F406"/>
  <c r="F399"/>
  <c r="F384"/>
  <c r="F383"/>
  <c r="F369"/>
  <c r="F368"/>
  <c r="E65" i="8" l="1"/>
  <c r="E114"/>
  <c r="F120"/>
  <c r="E91"/>
  <c r="E176"/>
  <c r="C1395" i="3"/>
  <c r="C1393"/>
  <c r="F1299" i="9"/>
  <c r="F1263"/>
  <c r="F1172"/>
  <c r="F1138"/>
  <c r="F1042"/>
  <c r="F1026"/>
  <c r="F1025"/>
  <c r="F1011"/>
  <c r="F1003"/>
  <c r="F1002"/>
  <c r="F971"/>
  <c r="F970"/>
  <c r="F945"/>
  <c r="F944"/>
  <c r="F930"/>
  <c r="F919"/>
  <c r="F909"/>
  <c r="F859"/>
  <c r="F825"/>
  <c r="F814"/>
  <c r="F735"/>
  <c r="F734"/>
  <c r="F708"/>
  <c r="F707"/>
  <c r="F677"/>
  <c r="F663"/>
  <c r="F662"/>
  <c r="F625"/>
  <c r="F619"/>
  <c r="F587"/>
  <c r="F558"/>
  <c r="F499"/>
  <c r="F498"/>
  <c r="F476"/>
  <c r="F459"/>
  <c r="F433"/>
  <c r="F418"/>
  <c r="F417"/>
  <c r="F398"/>
  <c r="F59"/>
  <c r="C1401" i="3" l="1"/>
  <c r="C1396"/>
  <c r="C1403"/>
  <c r="F1373" i="9"/>
  <c r="F1372"/>
  <c r="F1366"/>
  <c r="F1365"/>
  <c r="F1360"/>
  <c r="F1359"/>
  <c r="F1350"/>
  <c r="F1349"/>
  <c r="F1338"/>
  <c r="F1337"/>
  <c r="F1315"/>
  <c r="F1230"/>
  <c r="F1229"/>
  <c r="F1223"/>
  <c r="F1212"/>
  <c r="F1161"/>
  <c r="F960"/>
  <c r="F952"/>
  <c r="F902"/>
  <c r="F901"/>
  <c r="F526"/>
  <c r="F362"/>
  <c r="F361"/>
  <c r="F354"/>
  <c r="F353"/>
  <c r="F349"/>
  <c r="F348"/>
  <c r="F342"/>
  <c r="F341"/>
  <c r="F338"/>
  <c r="F337"/>
  <c r="F332"/>
  <c r="F331"/>
  <c r="F327"/>
  <c r="F326"/>
  <c r="F320"/>
  <c r="F319"/>
  <c r="F314"/>
  <c r="F313"/>
  <c r="F309"/>
  <c r="F308"/>
  <c r="F302"/>
  <c r="F301"/>
  <c r="F294"/>
  <c r="F293"/>
  <c r="F284"/>
  <c r="F283"/>
  <c r="F274"/>
  <c r="F273"/>
  <c r="F267"/>
  <c r="F266"/>
  <c r="F251"/>
  <c r="F250"/>
  <c r="F240"/>
  <c r="F231"/>
  <c r="F223"/>
  <c r="F214"/>
  <c r="F205"/>
  <c r="F197"/>
  <c r="F192"/>
  <c r="F183"/>
  <c r="F175"/>
  <c r="F161"/>
  <c r="F149"/>
</calcChain>
</file>

<file path=xl/comments1.xml><?xml version="1.0" encoding="utf-8"?>
<comments xmlns="http://schemas.openxmlformats.org/spreadsheetml/2006/main">
  <authors>
    <author>sroachuser</author>
  </authors>
  <commentList>
    <comment ref="C4" authorId="0">
      <text>
        <r>
          <rPr>
            <b/>
            <sz val="9"/>
            <color indexed="81"/>
            <rFont val="Tahoma"/>
            <family val="2"/>
          </rPr>
          <t>sroachuser:</t>
        </r>
        <r>
          <rPr>
            <sz val="9"/>
            <color indexed="81"/>
            <rFont val="Tahoma"/>
            <family val="2"/>
          </rPr>
          <t xml:space="preserve">
1=Tier 1 Core
2=Tier 2 Core
3 = Elective</t>
        </r>
      </text>
    </comment>
  </commentList>
</comments>
</file>

<file path=xl/comments2.xml><?xml version="1.0" encoding="utf-8"?>
<comments xmlns="http://schemas.openxmlformats.org/spreadsheetml/2006/main">
  <authors>
    <author>sroachuser</author>
  </authors>
  <commentList>
    <comment ref="C4" authorId="0">
      <text>
        <r>
          <rPr>
            <b/>
            <sz val="9"/>
            <color indexed="81"/>
            <rFont val="Tahoma"/>
            <family val="2"/>
          </rPr>
          <t>sroachuser:</t>
        </r>
        <r>
          <rPr>
            <sz val="9"/>
            <color indexed="81"/>
            <rFont val="Tahoma"/>
            <family val="2"/>
          </rPr>
          <t xml:space="preserve">
1=Tier 1 Core
2=Tier 2 Core
3 = Elective</t>
        </r>
      </text>
    </comment>
    <comment ref="E7" authorId="0">
      <text>
        <r>
          <rPr>
            <sz val="9"/>
            <color indexed="81"/>
            <rFont val="Tahoma"/>
            <family val="2"/>
          </rPr>
          <t>Explain what is meant by “best”, “average”, and “worst” case behavior of an algorithm</t>
        </r>
      </text>
    </comment>
    <comment ref="E8" authorId="0">
      <text>
        <r>
          <rPr>
            <sz val="9"/>
            <color indexed="81"/>
            <rFont val="Tahoma"/>
            <family val="2"/>
          </rPr>
          <t>In the context of specific algorithms, identify the characteristics of data and/or other conditions or assumptions that lead to different behaviors</t>
        </r>
      </text>
    </comment>
    <comment ref="E9" authorId="0">
      <text>
        <r>
          <rPr>
            <sz val="9"/>
            <color indexed="81"/>
            <rFont val="Tahoma"/>
            <family val="2"/>
          </rPr>
          <t>Determine informally the time and space complexity of simple algorithms.</t>
        </r>
      </text>
    </comment>
    <comment ref="E10" authorId="0">
      <text>
        <r>
          <rPr>
            <sz val="9"/>
            <color indexed="81"/>
            <rFont val="Tahoma"/>
            <family val="2"/>
          </rPr>
          <t>Understand the formal definition of big O</t>
        </r>
      </text>
    </comment>
    <comment ref="E11" authorId="0">
      <text>
        <r>
          <rPr>
            <sz val="9"/>
            <color indexed="81"/>
            <rFont val="Tahoma"/>
            <family val="2"/>
          </rPr>
          <t>List and contrast standard complexity classes</t>
        </r>
      </text>
    </comment>
    <comment ref="E12" authorId="0">
      <text>
        <r>
          <rPr>
            <sz val="9"/>
            <color indexed="81"/>
            <rFont val="Tahoma"/>
            <family val="2"/>
          </rPr>
          <t>Perform empirical studies to validate hypotheses about runtime stemming from mathematical analysis.  Run algorithms on input of various sizes and compare performance</t>
        </r>
      </text>
    </comment>
    <comment ref="E13" authorId="0">
      <text>
        <r>
          <rPr>
            <sz val="9"/>
            <color indexed="81"/>
            <rFont val="Tahoma"/>
            <family val="2"/>
          </rPr>
          <t xml:space="preserve">Give examples that illustrate time-space trade-offs of algorithms.  </t>
        </r>
      </text>
    </comment>
    <comment ref="E14" authorId="0">
      <text>
        <r>
          <rPr>
            <sz val="9"/>
            <color indexed="81"/>
            <rFont val="Tahoma"/>
            <family val="2"/>
          </rPr>
          <t xml:space="preserve">Use big O notation formally to give asymptotic upper bounds on time and space complexity of algorithms. </t>
        </r>
      </text>
    </comment>
    <comment ref="E15" authorId="0">
      <text>
        <r>
          <rPr>
            <sz val="9"/>
            <color indexed="81"/>
            <rFont val="Tahoma"/>
            <family val="2"/>
          </rPr>
          <t>Use big O notation formally to give expected case bounds on time complexity of algorithms</t>
        </r>
      </text>
    </comment>
    <comment ref="E16" authorId="0">
      <text>
        <r>
          <rPr>
            <sz val="9"/>
            <color indexed="81"/>
            <rFont val="Tahoma"/>
            <family val="2"/>
          </rPr>
          <t>Explain the use of big omega, big theta, and little o notation to describe the amount of work done by an algorithm.</t>
        </r>
      </text>
    </comment>
    <comment ref="E17" authorId="0">
      <text>
        <r>
          <rPr>
            <sz val="9"/>
            <color indexed="81"/>
            <rFont val="Tahoma"/>
            <family val="2"/>
          </rPr>
          <t>Use recurrence relations to determine the time complexity of recursively defined algorithms</t>
        </r>
      </text>
    </comment>
    <comment ref="E18" authorId="0">
      <text>
        <r>
          <rPr>
            <sz val="9"/>
            <color indexed="81"/>
            <rFont val="Tahoma"/>
            <family val="2"/>
          </rPr>
          <t>Solve elementary recurrence relations, e.g., using some form of a Master Theorem</t>
        </r>
      </text>
    </comment>
    <comment ref="E21" authorId="0">
      <text>
        <r>
          <rPr>
            <sz val="9"/>
            <color indexed="81"/>
            <rFont val="Tahoma"/>
            <family val="2"/>
          </rPr>
          <t>For each of the above strategies (brute force, greedy, divide and conquer, backtracking, dynamic), identify a practical example to which it would apply</t>
        </r>
      </text>
    </comment>
    <comment ref="E22" authorId="0">
      <text>
        <r>
          <rPr>
            <sz val="9"/>
            <color indexed="81"/>
            <rFont val="Tahoma"/>
            <family val="2"/>
          </rPr>
          <t>Have facility mapping pseudocode to implementation, implementing examples of algorithmic strategies from scratch, and applying them to specific problems</t>
        </r>
      </text>
    </comment>
    <comment ref="E23" authorId="0">
      <text>
        <r>
          <rPr>
            <sz val="9"/>
            <color indexed="81"/>
            <rFont val="Tahoma"/>
            <family val="2"/>
          </rPr>
          <t>Use a greedy approach to solve an appropriate problem and determine if the greedy rule chosen leads to an optimal solution</t>
        </r>
      </text>
    </comment>
    <comment ref="E24" authorId="0">
      <text>
        <r>
          <rPr>
            <sz val="9"/>
            <color indexed="81"/>
            <rFont val="Tahoma"/>
            <family val="2"/>
          </rPr>
          <t>Use a divide-and-conquer algorithm to solve an appropriate problem</t>
        </r>
      </text>
    </comment>
    <comment ref="E25" authorId="0">
      <text>
        <r>
          <rPr>
            <sz val="9"/>
            <color indexed="81"/>
            <rFont val="Tahoma"/>
            <family val="2"/>
          </rPr>
          <t>Use recursive backtracking to solve a problem such as navigating a maze</t>
        </r>
      </text>
    </comment>
    <comment ref="E26" authorId="0">
      <text>
        <r>
          <rPr>
            <sz val="9"/>
            <color indexed="81"/>
            <rFont val="Tahoma"/>
            <family val="2"/>
          </rPr>
          <t>Use dynamic programming to solve an appropriate problem</t>
        </r>
      </text>
    </comment>
    <comment ref="E27" authorId="0">
      <text>
        <r>
          <rPr>
            <sz val="9"/>
            <color indexed="81"/>
            <rFont val="Tahoma"/>
            <family val="2"/>
          </rPr>
          <t>Describe various heuristic problem-solving methods</t>
        </r>
      </text>
    </comment>
    <comment ref="E28" authorId="0">
      <text>
        <r>
          <rPr>
            <sz val="9"/>
            <color indexed="81"/>
            <rFont val="Tahoma"/>
            <family val="2"/>
          </rPr>
          <t>Use a heuristic approach to solve an appropriate problem</t>
        </r>
      </text>
    </comment>
    <comment ref="E29" authorId="0">
      <text>
        <r>
          <rPr>
            <sz val="9"/>
            <color indexed="81"/>
            <rFont val="Tahoma"/>
            <family val="2"/>
          </rPr>
          <t>Describe the trade-offs between brute force and other strategies</t>
        </r>
      </text>
    </comment>
    <comment ref="E32" authorId="0">
      <text>
        <r>
          <rPr>
            <sz val="9"/>
            <color indexed="81"/>
            <rFont val="Tahoma"/>
            <family val="2"/>
          </rPr>
          <t>Implement basic numerical algorithms</t>
        </r>
      </text>
    </comment>
    <comment ref="E33" authorId="0">
      <text>
        <r>
          <rPr>
            <sz val="9"/>
            <color indexed="81"/>
            <rFont val="Tahoma"/>
            <family val="2"/>
          </rPr>
          <t>Implement simple search algorithms and explain the differences in their time complexities</t>
        </r>
      </text>
    </comment>
    <comment ref="E34" authorId="0">
      <text>
        <r>
          <rPr>
            <sz val="9"/>
            <color indexed="81"/>
            <rFont val="Tahoma"/>
            <family val="2"/>
          </rPr>
          <t>Be able to implement common quadratic and O(N log N) sorting algorithms</t>
        </r>
      </text>
    </comment>
    <comment ref="E35" authorId="0">
      <text>
        <r>
          <rPr>
            <sz val="9"/>
            <color indexed="81"/>
            <rFont val="Tahoma"/>
            <family val="2"/>
          </rPr>
          <t>Understand the implementation of hash tables, including collision avoidance and resolution</t>
        </r>
      </text>
    </comment>
    <comment ref="E36" authorId="0">
      <text>
        <r>
          <rPr>
            <sz val="9"/>
            <color indexed="81"/>
            <rFont val="Tahoma"/>
            <family val="2"/>
          </rPr>
          <t>Discuss the runtime and memory efficiency of principal algorithms for sorting, searching, and hashing</t>
        </r>
      </text>
    </comment>
    <comment ref="E37" authorId="0">
      <text>
        <r>
          <rPr>
            <sz val="9"/>
            <color indexed="81"/>
            <rFont val="Tahoma"/>
            <family val="2"/>
          </rPr>
          <t>Discuss factors other than computational efficiency that influence the choice of algorithms, such as programming time, maintainability, and the use of application-specific patterns in the input data</t>
        </r>
      </text>
    </comment>
    <comment ref="E38" authorId="0">
      <text>
        <r>
          <rPr>
            <sz val="9"/>
            <color indexed="81"/>
            <rFont val="Tahoma"/>
            <family val="2"/>
          </rPr>
          <t>Solve problems using fundamental graph algorithms, including depth-first and breadth-first search</t>
        </r>
      </text>
    </comment>
    <comment ref="E39" authorId="0">
      <text>
        <r>
          <rPr>
            <sz val="9"/>
            <color indexed="81"/>
            <rFont val="Tahoma"/>
            <family val="2"/>
          </rPr>
          <t>Demonstrate the ability to evaluate algorithms, to select from a range of possible options, to provide justification for that selection, and to implement the algorithm in a particular context</t>
        </r>
      </text>
    </comment>
    <comment ref="E40" authorId="0">
      <text>
        <r>
          <rPr>
            <sz val="9"/>
            <color indexed="81"/>
            <rFont val="Tahoma"/>
            <family val="2"/>
          </rPr>
          <t>Understand the heap property and the use of heaps as an implementation of priority queues.</t>
        </r>
      </text>
    </comment>
    <comment ref="E41" authorId="0">
      <text>
        <r>
          <rPr>
            <sz val="9"/>
            <color indexed="81"/>
            <rFont val="Tahoma"/>
            <family val="2"/>
          </rPr>
          <t>Solve problems using graph algorithms, including single-source and all-pairs shortest paths, and at least one minimum spanning tree algorithm</t>
        </r>
      </text>
    </comment>
    <comment ref="E42" authorId="0">
      <text>
        <r>
          <rPr>
            <sz val="9"/>
            <color indexed="81"/>
            <rFont val="Tahoma"/>
            <family val="2"/>
          </rPr>
          <t>Be able to implement a string-matching algorithm</t>
        </r>
      </text>
    </comment>
    <comment ref="E45" authorId="0">
      <text>
        <r>
          <rPr>
            <sz val="9"/>
            <color indexed="81"/>
            <rFont val="Tahoma"/>
            <family val="2"/>
          </rPr>
          <t>Discuss the concept of finite state machines.</t>
        </r>
      </text>
    </comment>
    <comment ref="E46" authorId="0">
      <text>
        <r>
          <rPr>
            <sz val="9"/>
            <color indexed="81"/>
            <rFont val="Tahoma"/>
            <family val="2"/>
          </rPr>
          <t>Design a deterministic finite state machine to accept a specified language.</t>
        </r>
      </text>
    </comment>
    <comment ref="E47" authorId="0">
      <text>
        <r>
          <rPr>
            <sz val="9"/>
            <color indexed="81"/>
            <rFont val="Tahoma"/>
            <family val="2"/>
          </rPr>
          <t>Generate a regular expresion to represent a specified language.</t>
        </r>
      </text>
    </comment>
    <comment ref="E48" authorId="0">
      <text>
        <r>
          <rPr>
            <sz val="9"/>
            <color indexed="81"/>
            <rFont val="Tahoma"/>
            <family val="2"/>
          </rPr>
          <t>Explain why the halting problem has no algorithmic solution.</t>
        </r>
      </text>
    </comment>
    <comment ref="E49" authorId="0">
      <text>
        <r>
          <rPr>
            <sz val="9"/>
            <color indexed="81"/>
            <rFont val="Tahoma"/>
            <family val="2"/>
          </rPr>
          <t>Design a context-free grammar to represent a specified language.</t>
        </r>
      </text>
    </comment>
    <comment ref="E50" authorId="0">
      <text>
        <r>
          <rPr>
            <sz val="9"/>
            <color indexed="81"/>
            <rFont val="Tahoma"/>
            <family val="2"/>
          </rPr>
          <t>Define the classes P and NP.</t>
        </r>
      </text>
    </comment>
    <comment ref="E51" authorId="0">
      <text>
        <r>
          <rPr>
            <sz val="9"/>
            <color indexed="81"/>
            <rFont val="Tahoma"/>
            <family val="2"/>
          </rPr>
          <t>Explain the significance of NP-completeness.</t>
        </r>
      </text>
    </comment>
    <comment ref="E54" authorId="0">
      <text>
        <r>
          <rPr>
            <sz val="9"/>
            <color indexed="81"/>
            <rFont val="Tahoma"/>
            <family val="2"/>
          </rPr>
          <t>Define the classes P and NP.</t>
        </r>
      </text>
    </comment>
    <comment ref="E55" authorId="0">
      <text>
        <r>
          <rPr>
            <sz val="9"/>
            <color indexed="81"/>
            <rFont val="Tahoma"/>
            <family val="2"/>
          </rPr>
          <t>Define the P-space class and its relation to the EXP class</t>
        </r>
      </text>
    </comment>
    <comment ref="E56" authorId="0">
      <text>
        <r>
          <rPr>
            <sz val="9"/>
            <color indexed="81"/>
            <rFont val="Tahoma"/>
            <family val="2"/>
          </rPr>
          <t>Explain the significance of NP-completeness.</t>
        </r>
      </text>
    </comment>
    <comment ref="E57" authorId="0">
      <text>
        <r>
          <rPr>
            <sz val="9"/>
            <color indexed="81"/>
            <rFont val="Tahoma"/>
            <family val="2"/>
          </rPr>
          <t>Provide examples of classic NP-complete problems.</t>
        </r>
      </text>
    </comment>
    <comment ref="E58" authorId="0">
      <text>
        <r>
          <rPr>
            <sz val="9"/>
            <color indexed="81"/>
            <rFont val="Tahoma"/>
            <family val="2"/>
          </rPr>
          <t>Prove that a problem is NP-complete by reducing a classic known NP-complete problem to it.</t>
        </r>
      </text>
    </comment>
    <comment ref="E61" authorId="0">
      <text>
        <r>
          <rPr>
            <sz val="9"/>
            <color indexed="81"/>
            <rFont val="Tahoma"/>
            <family val="2"/>
          </rPr>
          <t>Determine a language's place in the Chomsky hierarchy (regular, context-free, recursively enumerable).</t>
        </r>
      </text>
    </comment>
    <comment ref="E62" authorId="0">
      <text>
        <r>
          <rPr>
            <sz val="9"/>
            <color indexed="81"/>
            <rFont val="Tahoma"/>
            <family val="2"/>
          </rPr>
          <t>Prove that a language is in a specified class and that it is not in the next lower class.</t>
        </r>
      </text>
    </comment>
    <comment ref="E63" authorId="0">
      <text>
        <r>
          <rPr>
            <sz val="9"/>
            <color indexed="81"/>
            <rFont val="Tahoma"/>
            <family val="2"/>
          </rPr>
          <t>Convert among equivalently powerful notations for a language, including among DFAs, NFAs, and regular expressions, and between PDAs and CFGs.</t>
        </r>
      </text>
    </comment>
    <comment ref="E64" authorId="0">
      <text>
        <r>
          <rPr>
            <sz val="9"/>
            <color indexed="81"/>
            <rFont val="Tahoma"/>
            <family val="2"/>
          </rPr>
          <t>Explain the Church-Turing thesis and its significance.</t>
        </r>
      </text>
    </comment>
    <comment ref="E65" authorId="0">
      <text>
        <r>
          <rPr>
            <sz val="9"/>
            <color indexed="81"/>
            <rFont val="Tahoma"/>
            <family val="2"/>
          </rPr>
          <t>Explain Rice's Theorem and its significance.</t>
        </r>
      </text>
    </comment>
    <comment ref="E66" authorId="0">
      <text>
        <r>
          <rPr>
            <sz val="9"/>
            <color indexed="81"/>
            <rFont val="Tahoma"/>
            <family val="2"/>
          </rPr>
          <t>Provide examples of uncomputable functions.</t>
        </r>
      </text>
    </comment>
    <comment ref="E67" authorId="0">
      <text>
        <r>
          <rPr>
            <sz val="9"/>
            <color indexed="81"/>
            <rFont val="Tahoma"/>
            <family val="2"/>
          </rPr>
          <t>Prove that a problem is uncomputable by reducing a classic known uncomputable problem to it.</t>
        </r>
      </text>
    </comment>
    <comment ref="E70" authorId="0">
      <text>
        <r>
          <rPr>
            <sz val="9"/>
            <color indexed="81"/>
            <rFont val="Tahoma"/>
            <family val="2"/>
          </rPr>
          <t>Understand the mapping of real-world problems to algorithmic solutions (e.g., as graph problems, linear programs, etc.)</t>
        </r>
      </text>
    </comment>
    <comment ref="E71" authorId="0">
      <text>
        <r>
          <rPr>
            <sz val="9"/>
            <color indexed="81"/>
            <rFont val="Tahoma"/>
            <family val="2"/>
          </rPr>
          <t>Use advanced algorithmic techniques (e.g., randomization, approximation) to solve real problems.</t>
        </r>
      </text>
    </comment>
    <comment ref="E72" authorId="0">
      <text>
        <r>
          <rPr>
            <sz val="9"/>
            <color indexed="81"/>
            <rFont val="Tahoma"/>
            <family val="2"/>
          </rPr>
          <t>Apply advanced analysis techniques (e.g., amortized, probabilistic, etc.) to algorithms.</t>
        </r>
      </text>
    </comment>
    <comment ref="E75" authorId="0">
      <text>
        <r>
          <rPr>
            <sz val="9"/>
            <color indexed="81"/>
            <rFont val="Tahoma"/>
            <family val="2"/>
          </rPr>
          <t>Describe the progression of computer technology components from vacuum tubes to VLSI, from mainframe computer architectures to the organization of warehouse-scale computers</t>
        </r>
      </text>
    </comment>
    <comment ref="E76" authorId="0">
      <text>
        <r>
          <rPr>
            <sz val="9"/>
            <color indexed="81"/>
            <rFont val="Tahoma"/>
            <family val="2"/>
          </rPr>
          <t>Comprehend the trend of modern computer architectures towards multi-core and that parallelism is inherent in all hardware systems</t>
        </r>
      </text>
    </comment>
    <comment ref="E77" authorId="0">
      <text>
        <r>
          <rPr>
            <sz val="9"/>
            <color indexed="81"/>
            <rFont val="Tahoma"/>
            <family val="2"/>
          </rPr>
          <t>Explain the implications of the "power wall" in terms of further processor performance improvements and the drive towards harnessing parallelism</t>
        </r>
      </text>
    </comment>
    <comment ref="E78" authorId="0">
      <text>
        <r>
          <rPr>
            <sz val="9"/>
            <color indexed="81"/>
            <rFont val="Tahoma"/>
            <family val="2"/>
          </rPr>
          <t>Articulate that there are many equivalent representations of computer functionality, including logical expressions and gates, and be able to use mathematical expressions to describe the functions of simple combinational and sequential circuits</t>
        </r>
      </text>
    </comment>
    <comment ref="E79" authorId="0">
      <text>
        <r>
          <rPr>
            <sz val="9"/>
            <color indexed="81"/>
            <rFont val="Tahoma"/>
            <family val="2"/>
          </rPr>
          <t>Design the basic building blocks of a computer: arithmetic-logic unit (gate-level), registers (gate-level), central processing unit (register transfer-level), memory (register transfer-level)</t>
        </r>
      </text>
    </comment>
    <comment ref="E80" authorId="0">
      <text>
        <r>
          <rPr>
            <sz val="9"/>
            <color indexed="81"/>
            <rFont val="Tahoma"/>
            <family val="2"/>
          </rPr>
          <t>Use CAD tools for capture, synthesis, and simulation to evaluate simple building blocks (e.g., arithmetic-logic unit, registers, movement between registers) of a simple computer design</t>
        </r>
      </text>
    </comment>
    <comment ref="E81" authorId="0">
      <text>
        <r>
          <rPr>
            <sz val="9"/>
            <color indexed="81"/>
            <rFont val="Tahoma"/>
            <family val="2"/>
          </rPr>
          <t>Evaluate the functional and timing diagram behavior of a simple processory implemented at the logic circuit level</t>
        </r>
      </text>
    </comment>
    <comment ref="E84" authorId="0">
      <text>
        <r>
          <rPr>
            <sz val="9"/>
            <color indexed="81"/>
            <rFont val="Tahoma"/>
            <family val="2"/>
          </rPr>
          <t>Explain why everything is data, including instructions, in computers</t>
        </r>
      </text>
    </comment>
    <comment ref="E85" authorId="0">
      <text>
        <r>
          <rPr>
            <sz val="9"/>
            <color indexed="81"/>
            <rFont val="Tahoma"/>
            <family val="2"/>
          </rPr>
          <t>Explain the reasons for using alternative formats to represent numerical data</t>
        </r>
      </text>
    </comment>
    <comment ref="E86" authorId="0">
      <text>
        <r>
          <rPr>
            <sz val="9"/>
            <color indexed="81"/>
            <rFont val="Tahoma"/>
            <family val="2"/>
          </rPr>
          <t>Describe how negative integers are stored in sign-magnitude and twos-complement representations</t>
        </r>
      </text>
    </comment>
    <comment ref="E87" authorId="0">
      <text>
        <r>
          <rPr>
            <sz val="9"/>
            <color indexed="81"/>
            <rFont val="Tahoma"/>
            <family val="2"/>
          </rPr>
          <t>Explain how fixed-length number representations affect accuracy and precision</t>
        </r>
      </text>
    </comment>
    <comment ref="E88" authorId="0">
      <text>
        <r>
          <rPr>
            <sz val="9"/>
            <color indexed="81"/>
            <rFont val="Tahoma"/>
            <family val="2"/>
          </rPr>
          <t>Describe the internal representation of non-numeric data, such as characters, strings, records, and arrays</t>
        </r>
      </text>
    </comment>
    <comment ref="E89" authorId="0">
      <text>
        <r>
          <rPr>
            <sz val="9"/>
            <color indexed="81"/>
            <rFont val="Tahoma"/>
            <family val="2"/>
          </rPr>
          <t>Convert numerical data from one format to another</t>
        </r>
      </text>
    </comment>
    <comment ref="E90" authorId="0">
      <text>
        <r>
          <rPr>
            <sz val="9"/>
            <color indexed="81"/>
            <rFont val="Tahoma"/>
            <family val="2"/>
          </rPr>
          <t>Write simple programs at the assembly/machine level for string processing and manipulation</t>
        </r>
      </text>
    </comment>
    <comment ref="E93" authorId="0">
      <text>
        <r>
          <rPr>
            <sz val="9"/>
            <color indexed="81"/>
            <rFont val="Tahoma"/>
            <family val="2"/>
          </rPr>
          <t>Explain the organization of the classical von Neumann machine and its major functional units</t>
        </r>
      </text>
    </comment>
    <comment ref="E94" authorId="0">
      <text>
        <r>
          <rPr>
            <sz val="9"/>
            <color indexed="81"/>
            <rFont val="Tahoma"/>
            <family val="2"/>
          </rPr>
          <t>Describe how an instruction is executed in a classical von Neumann machine, with extensions for threads, multiprocessor synchronization, and SIMD execution</t>
        </r>
      </text>
    </comment>
    <comment ref="E95" authorId="0">
      <text>
        <r>
          <rPr>
            <sz val="9"/>
            <color indexed="81"/>
            <rFont val="Tahoma"/>
            <family val="2"/>
          </rPr>
          <t>Describe instruction level parallelism and hazards, and how they are managed in typical processor pipelines</t>
        </r>
      </text>
    </comment>
    <comment ref="E96" authorId="0">
      <text>
        <r>
          <rPr>
            <sz val="9"/>
            <color indexed="81"/>
            <rFont val="Tahoma"/>
            <family val="2"/>
          </rPr>
          <t>Summarize how instructions are represented at both the machine level and in the context of a symbolic assembler</t>
        </r>
      </text>
    </comment>
    <comment ref="E97" authorId="0">
      <text>
        <r>
          <rPr>
            <sz val="9"/>
            <color indexed="81"/>
            <rFont val="Tahoma"/>
            <family val="2"/>
          </rPr>
          <t>Demonstrate how to map between high-level language patterns into assembly/machine language notations</t>
        </r>
      </text>
    </comment>
    <comment ref="E98" authorId="0">
      <text>
        <r>
          <rPr>
            <sz val="9"/>
            <color indexed="81"/>
            <rFont val="Tahoma"/>
            <family val="2"/>
          </rPr>
          <t>Explain different instruction formats, such as addresses per instruction and variable length vs. fixed length formats</t>
        </r>
      </text>
    </comment>
    <comment ref="E99" authorId="0">
      <text>
        <r>
          <rPr>
            <sz val="9"/>
            <color indexed="81"/>
            <rFont val="Tahoma"/>
            <family val="2"/>
          </rPr>
          <t>Explain how subroutine calls are handled at the assembly level</t>
        </r>
      </text>
    </comment>
    <comment ref="E100" authorId="0">
      <text>
        <r>
          <rPr>
            <sz val="9"/>
            <color indexed="81"/>
            <rFont val="Tahoma"/>
            <family val="2"/>
          </rPr>
          <t>Explain the basic concepts of interrupts and I/O operations</t>
        </r>
      </text>
    </comment>
    <comment ref="E101" authorId="0">
      <text>
        <r>
          <rPr>
            <sz val="9"/>
            <color indexed="81"/>
            <rFont val="Tahoma"/>
            <family val="2"/>
          </rPr>
          <t>Explain how subroutine calls are handled at the assembly level</t>
        </r>
      </text>
    </comment>
    <comment ref="E102" authorId="0">
      <text>
        <r>
          <rPr>
            <sz val="9"/>
            <color indexed="81"/>
            <rFont val="Tahoma"/>
            <family val="2"/>
          </rPr>
          <t>Write simple assembly language program segments</t>
        </r>
      </text>
    </comment>
    <comment ref="E103" authorId="0">
      <text>
        <r>
          <rPr>
            <sz val="9"/>
            <color indexed="81"/>
            <rFont val="Tahoma"/>
            <family val="2"/>
          </rPr>
          <t>Show how fundamental high-level programming constructs are implemented at the machine-language level</t>
        </r>
      </text>
    </comment>
    <comment ref="E106" authorId="0">
      <text>
        <r>
          <rPr>
            <sz val="9"/>
            <color indexed="81"/>
            <rFont val="Tahoma"/>
            <family val="2"/>
          </rPr>
          <t>Identify the main types of memory technology</t>
        </r>
      </text>
    </comment>
    <comment ref="E107" authorId="0">
      <text>
        <r>
          <rPr>
            <sz val="9"/>
            <color indexed="81"/>
            <rFont val="Tahoma"/>
            <family val="2"/>
          </rPr>
          <t>Explain the effect of memory latency on running time</t>
        </r>
      </text>
    </comment>
    <comment ref="E108" authorId="0">
      <text>
        <r>
          <rPr>
            <sz val="9"/>
            <color indexed="81"/>
            <rFont val="Tahoma"/>
            <family val="2"/>
          </rPr>
          <t>Describe how the use of memory hierarchy (cache, virtual memory) is used to reduce the effective memory latency</t>
        </r>
      </text>
    </comment>
    <comment ref="E109" authorId="0">
      <text>
        <r>
          <rPr>
            <sz val="9"/>
            <color indexed="81"/>
            <rFont val="Tahoma"/>
            <family val="2"/>
          </rPr>
          <t>Describe the principles of memory management</t>
        </r>
      </text>
    </comment>
    <comment ref="E110" authorId="0">
      <text>
        <r>
          <rPr>
            <sz val="9"/>
            <color indexed="81"/>
            <rFont val="Tahoma"/>
            <family val="2"/>
          </rPr>
          <t>Explain the workings of a system with virtual memory management</t>
        </r>
      </text>
    </comment>
    <comment ref="E111" authorId="0">
      <text>
        <r>
          <rPr>
            <sz val="9"/>
            <color indexed="81"/>
            <rFont val="Tahoma"/>
            <family val="2"/>
          </rPr>
          <t>Compute Average Memory Access Time under a variety of memory system configurations and workload assumptions</t>
        </r>
      </text>
    </comment>
    <comment ref="E114" authorId="0">
      <text>
        <r>
          <rPr>
            <sz val="9"/>
            <color indexed="81"/>
            <rFont val="Tahoma"/>
            <family val="2"/>
          </rPr>
          <t>Explain how interrups are used to implement I/O control and data transfers</t>
        </r>
      </text>
    </comment>
    <comment ref="E115" authorId="0">
      <text>
        <r>
          <rPr>
            <sz val="9"/>
            <color indexed="81"/>
            <rFont val="Tahoma"/>
            <family val="2"/>
          </rPr>
          <t>Identify various types of buses in a computer system</t>
        </r>
      </text>
    </comment>
    <comment ref="E116" authorId="0">
      <text>
        <r>
          <rPr>
            <sz val="9"/>
            <color indexed="81"/>
            <rFont val="Tahoma"/>
            <family val="2"/>
          </rPr>
          <t>Describe data access from a magnetic disk drive</t>
        </r>
      </text>
    </comment>
    <comment ref="E117" authorId="0">
      <text>
        <r>
          <rPr>
            <sz val="9"/>
            <color indexed="81"/>
            <rFont val="Tahoma"/>
            <family val="2"/>
          </rPr>
          <t>Compare common network organizations, such as ethernet/bus, ring, switched vs. routed</t>
        </r>
      </text>
    </comment>
    <comment ref="E118" authorId="0">
      <text>
        <r>
          <rPr>
            <sz val="9"/>
            <color indexed="81"/>
            <rFont val="Tahoma"/>
            <family val="2"/>
          </rPr>
          <t>Identify interfaces needed for multimedia support, from storage, through network, to memory and display</t>
        </r>
      </text>
    </comment>
    <comment ref="E119" authorId="0">
      <text>
        <r>
          <rPr>
            <sz val="9"/>
            <color indexed="81"/>
            <rFont val="Tahoma"/>
            <family val="2"/>
          </rPr>
          <t>Describe the advantages and limitations of RAID architectures</t>
        </r>
      </text>
    </comment>
    <comment ref="E122" authorId="0">
      <text>
        <r>
          <rPr>
            <sz val="9"/>
            <color indexed="81"/>
            <rFont val="Tahoma"/>
            <family val="2"/>
          </rPr>
          <t>Compare alternative implementation of datapaths</t>
        </r>
      </text>
    </comment>
    <comment ref="E123" authorId="0">
      <text>
        <r>
          <rPr>
            <sz val="9"/>
            <color indexed="81"/>
            <rFont val="Tahoma"/>
            <family val="2"/>
          </rPr>
          <t>Discuss the concept of control points and the generation of control signals using hardwired or microprogrammed implementations</t>
        </r>
      </text>
    </comment>
    <comment ref="E124" authorId="0">
      <text>
        <r>
          <rPr>
            <sz val="9"/>
            <color indexed="81"/>
            <rFont val="Tahoma"/>
            <family val="2"/>
          </rPr>
          <t>Explain basic instruction level parallelism using pipelining and the major hazards that may occur</t>
        </r>
      </text>
    </comment>
    <comment ref="E125" authorId="0">
      <text>
        <r>
          <rPr>
            <sz val="9"/>
            <color indexed="81"/>
            <rFont val="Tahoma"/>
            <family val="2"/>
          </rPr>
          <t>Design and implement a complete processor, including datapath and control</t>
        </r>
      </text>
    </comment>
    <comment ref="E126" authorId="0">
      <text>
        <r>
          <rPr>
            <sz val="9"/>
            <color indexed="81"/>
            <rFont val="Tahoma"/>
            <family val="2"/>
          </rPr>
          <t>Determine, for a given processor and memory system implementation, the average cycles per instruction</t>
        </r>
      </text>
    </comment>
    <comment ref="E129" authorId="0">
      <text>
        <r>
          <rPr>
            <sz val="9"/>
            <color indexed="81"/>
            <rFont val="Tahoma"/>
            <family val="2"/>
          </rPr>
          <t>Discuss the concept of parallel processing beyond the classical von Neumann model</t>
        </r>
      </text>
    </comment>
    <comment ref="E130" authorId="0">
      <text>
        <r>
          <rPr>
            <sz val="9"/>
            <color indexed="81"/>
            <rFont val="Tahoma"/>
            <family val="2"/>
          </rPr>
          <t>Describe alternative architectures such as SIMD and MIMD</t>
        </r>
      </text>
    </comment>
    <comment ref="E131" authorId="0">
      <text>
        <r>
          <rPr>
            <sz val="9"/>
            <color indexed="81"/>
            <rFont val="Tahoma"/>
            <family val="2"/>
          </rPr>
          <t>Explain the concept of interconnection networks and characterize different approaches</t>
        </r>
      </text>
    </comment>
    <comment ref="E132" authorId="0">
      <text>
        <r>
          <rPr>
            <sz val="9"/>
            <color indexed="81"/>
            <rFont val="Tahoma"/>
            <family val="2"/>
          </rPr>
          <t>Discuss the special concerns that multiprocessing systems present with respect to memory management and describe how these are addressed</t>
        </r>
      </text>
    </comment>
    <comment ref="E133" authorId="0">
      <text>
        <r>
          <rPr>
            <sz val="9"/>
            <color indexed="81"/>
            <rFont val="Tahoma"/>
            <family val="2"/>
          </rPr>
          <t>Describe the differences between memory backplane, processor memory interconnect, and remote memory via networks</t>
        </r>
      </text>
    </comment>
    <comment ref="E136" authorId="0">
      <text>
        <r>
          <rPr>
            <sz val="9"/>
            <color indexed="81"/>
            <rFont val="Tahoma"/>
            <family val="2"/>
          </rPr>
          <t xml:space="preserve">Describe superscalar architectures and their advantages </t>
        </r>
      </text>
    </comment>
    <comment ref="E137" authorId="0">
      <text>
        <r>
          <rPr>
            <sz val="9"/>
            <color indexed="81"/>
            <rFont val="Tahoma"/>
            <family val="2"/>
          </rPr>
          <t>Explain the concept of branch prediction and its utility</t>
        </r>
      </text>
    </comment>
    <comment ref="E138" authorId="0">
      <text>
        <r>
          <rPr>
            <sz val="9"/>
            <color indexed="81"/>
            <rFont val="Tahoma"/>
            <family val="2"/>
          </rPr>
          <t>Characterize the costs and benefits of prefetching</t>
        </r>
      </text>
    </comment>
    <comment ref="E139" authorId="0">
      <text>
        <r>
          <rPr>
            <sz val="9"/>
            <color indexed="81"/>
            <rFont val="Tahoma"/>
            <family val="2"/>
          </rPr>
          <t>Explain speculative execution and identify the conditions that justify it</t>
        </r>
      </text>
    </comment>
    <comment ref="E140" authorId="0">
      <text>
        <r>
          <rPr>
            <sz val="9"/>
            <color indexed="81"/>
            <rFont val="Tahoma"/>
            <family val="2"/>
          </rPr>
          <t>Discuss the performance advantages that multithreading offered in an architecture along with the factors that make it difficult to derive maximum benefits from this approach</t>
        </r>
      </text>
    </comment>
    <comment ref="E141" authorId="0">
      <text>
        <r>
          <rPr>
            <sz val="9"/>
            <color indexed="81"/>
            <rFont val="Tahoma"/>
            <family val="2"/>
          </rPr>
          <t>Describe the relevance of scalability to performance</t>
        </r>
      </text>
    </comment>
    <comment ref="E144" authorId="0">
      <text>
        <r>
          <rPr>
            <sz val="9"/>
            <color indexed="81"/>
            <rFont val="Tahoma"/>
            <family val="2"/>
          </rPr>
          <t>Explain the concept of modeling and the use of abstraction that allows the use of a machine to solve a problem.</t>
        </r>
      </text>
    </comment>
    <comment ref="E145" authorId="0">
      <text>
        <r>
          <rPr>
            <sz val="9"/>
            <color indexed="81"/>
            <rFont val="Tahoma"/>
            <family val="2"/>
          </rPr>
          <t xml:space="preserve">Describe the relationship between modeling and simulation, i.e., thinking of simulation as dynamic modeling. </t>
        </r>
      </text>
    </comment>
    <comment ref="E146" authorId="0">
      <text>
        <r>
          <rPr>
            <sz val="9"/>
            <color indexed="81"/>
            <rFont val="Tahoma"/>
            <family val="2"/>
          </rPr>
          <t>Create a simple, formal mathematical model of a real-world situation and use that model in a simulation.</t>
        </r>
      </text>
    </comment>
    <comment ref="E147" authorId="0">
      <text>
        <r>
          <rPr>
            <sz val="9"/>
            <color indexed="81"/>
            <rFont val="Tahoma"/>
            <family val="2"/>
          </rPr>
          <t>Differentiate among the different types of simulations, including physical simulations, human-guided simulations, and virtual reality.</t>
        </r>
      </text>
    </comment>
    <comment ref="E148" authorId="0">
      <text>
        <r>
          <rPr>
            <sz val="9"/>
            <color indexed="81"/>
            <rFont val="Tahoma"/>
            <family val="2"/>
          </rPr>
          <t>Describe several approaches to validating models.</t>
        </r>
      </text>
    </comment>
    <comment ref="E151" authorId="0">
      <text>
        <r>
          <rPr>
            <sz val="9"/>
            <color indexed="81"/>
            <rFont val="Tahoma"/>
            <family val="2"/>
          </rPr>
          <t>Explain and give examples of the benefits of simulation and modeling in a range of important application areas.</t>
        </r>
      </text>
    </comment>
    <comment ref="E152" authorId="0">
      <text>
        <r>
          <rPr>
            <sz val="9"/>
            <color indexed="81"/>
            <rFont val="Tahoma"/>
            <family val="2"/>
          </rPr>
          <t>Demonstrate the ability to apply the techniques of modeling and simulation to a range of problem areas.</t>
        </r>
      </text>
    </comment>
    <comment ref="E153" authorId="0">
      <text>
        <r>
          <rPr>
            <sz val="9"/>
            <color indexed="81"/>
            <rFont val="Tahoma"/>
            <family val="2"/>
          </rPr>
          <t>Explain the constructs and concepts of a particular modeling approach.</t>
        </r>
      </text>
    </comment>
    <comment ref="E154" authorId="0">
      <text>
        <r>
          <rPr>
            <sz val="9"/>
            <color indexed="81"/>
            <rFont val="Tahoma"/>
            <family val="2"/>
          </rPr>
          <t>Explain the difference between validation and verification of a model; demonstrate the difference with specific examples.</t>
        </r>
      </text>
    </comment>
    <comment ref="E155" authorId="0">
      <text>
        <r>
          <rPr>
            <sz val="9"/>
            <color indexed="81"/>
            <rFont val="Tahoma"/>
            <family val="2"/>
          </rPr>
          <t>Verify and validate the results of a simulation.</t>
        </r>
      </text>
    </comment>
    <comment ref="E156" authorId="0">
      <text>
        <r>
          <rPr>
            <sz val="9"/>
            <color indexed="81"/>
            <rFont val="Tahoma"/>
            <family val="2"/>
          </rPr>
          <t>Evaluate a simulation, highlighting the benefits and the drawbacks.</t>
        </r>
      </text>
    </comment>
    <comment ref="E157" authorId="0">
      <text>
        <r>
          <rPr>
            <sz val="9"/>
            <color indexed="81"/>
            <rFont val="Tahoma"/>
            <family val="2"/>
          </rPr>
          <t>Choose an appropriate modeling approach for a given problem or situation</t>
        </r>
      </text>
    </comment>
    <comment ref="E158" authorId="0">
      <text>
        <r>
          <rPr>
            <sz val="9"/>
            <color indexed="81"/>
            <rFont val="Tahoma"/>
            <family val="2"/>
          </rPr>
          <t>Compare results from different simulations of the same situation and explain any differences.</t>
        </r>
      </text>
    </comment>
    <comment ref="E159" authorId="0">
      <text>
        <r>
          <rPr>
            <sz val="9"/>
            <color indexed="81"/>
            <rFont val="Tahoma"/>
            <family val="2"/>
          </rPr>
          <t>Infer the behavior of a system from the results of a simulation of the system.</t>
        </r>
      </text>
    </comment>
    <comment ref="E160" authorId="0">
      <text>
        <r>
          <rPr>
            <sz val="9"/>
            <color indexed="81"/>
            <rFont val="Tahoma"/>
            <family val="2"/>
          </rPr>
          <t>Extend or adapt an existing model to a new situation.</t>
        </r>
      </text>
    </comment>
    <comment ref="E163" authorId="0">
      <text>
        <r>
          <rPr>
            <sz val="9"/>
            <color indexed="81"/>
            <rFont val="Tahoma"/>
            <family val="2"/>
          </rPr>
          <t>Explain the characteristics and defining properties of algorithms and how they relate to machine processing.</t>
        </r>
      </text>
    </comment>
    <comment ref="E164" authorId="0">
      <text>
        <r>
          <rPr>
            <sz val="9"/>
            <color indexed="81"/>
            <rFont val="Tahoma"/>
            <family val="2"/>
          </rPr>
          <t>Analyze simple problem statements to identify relevant information and select appropriate processing to solve the problem.</t>
        </r>
      </text>
    </comment>
    <comment ref="E165" authorId="0">
      <text>
        <r>
          <rPr>
            <sz val="9"/>
            <color indexed="81"/>
            <rFont val="Tahoma"/>
            <family val="2"/>
          </rPr>
          <t>Identify or sketch a workflow for an existing computational process such as the creation of a graph based on experimental data.</t>
        </r>
      </text>
    </comment>
    <comment ref="E166" authorId="0">
      <text>
        <r>
          <rPr>
            <sz val="9"/>
            <color indexed="81"/>
            <rFont val="Tahoma"/>
            <family val="2"/>
          </rPr>
          <t>Describe the process of converting an algorithm to machine-executable code.</t>
        </r>
      </text>
    </comment>
    <comment ref="E167" authorId="0">
      <text>
        <r>
          <rPr>
            <sz val="9"/>
            <color indexed="81"/>
            <rFont val="Tahoma"/>
            <family val="2"/>
          </rPr>
          <t>Summarize the phases of software development and compare several common lifecycle models.</t>
        </r>
      </text>
    </comment>
    <comment ref="E168" authorId="0">
      <text>
        <r>
          <rPr>
            <sz val="9"/>
            <color indexed="81"/>
            <rFont val="Tahoma"/>
            <family val="2"/>
          </rPr>
          <t>Explain how data is represented in a machine.  Compare representations of integers to floating point numbers. Describe underflow, overflow, round off, and truncation errors in data representations.</t>
        </r>
      </text>
    </comment>
    <comment ref="E169" authorId="0">
      <text>
        <r>
          <rPr>
            <sz val="9"/>
            <color indexed="81"/>
            <rFont val="Tahoma"/>
            <family val="2"/>
          </rPr>
          <t>Apply standard numerical algorithms to solve ODEs and PDEs. Use computing systems to solve systems of equations.</t>
        </r>
      </text>
    </comment>
    <comment ref="E170" authorId="0">
      <text>
        <r>
          <rPr>
            <sz val="9"/>
            <color indexed="81"/>
            <rFont val="Tahoma"/>
            <family val="2"/>
          </rPr>
          <t>Describe the basic properties of bandwidth, latency, scalability and granularity.</t>
        </r>
      </text>
    </comment>
    <comment ref="E171" authorId="0">
      <text>
        <r>
          <rPr>
            <sz val="9"/>
            <color indexed="81"/>
            <rFont val="Tahoma"/>
            <family val="2"/>
          </rPr>
          <t>Describe the levels of parallelism including task, data, and event parallelism.</t>
        </r>
      </text>
    </comment>
    <comment ref="E172" authorId="0">
      <text>
        <r>
          <rPr>
            <sz val="9"/>
            <color indexed="81"/>
            <rFont val="Tahoma"/>
            <family val="2"/>
          </rPr>
          <t>Compare and contrast parallel programming paradigms recognizing the strengths and weaknesses of each.</t>
        </r>
      </text>
    </comment>
    <comment ref="E173" authorId="0">
      <text>
        <r>
          <rPr>
            <sz val="9"/>
            <color indexed="81"/>
            <rFont val="Tahoma"/>
            <family val="2"/>
          </rPr>
          <t>Identify the issues impacting correctness and efficiency of a computation.</t>
        </r>
      </text>
    </comment>
    <comment ref="E174" authorId="0">
      <text>
        <r>
          <rPr>
            <sz val="9"/>
            <color indexed="81"/>
            <rFont val="Tahoma"/>
            <family val="2"/>
          </rPr>
          <t>Design, code, test and debug programs for a parallel computation.</t>
        </r>
      </text>
    </comment>
    <comment ref="E177" authorId="0">
      <text>
        <r>
          <rPr>
            <sz val="9"/>
            <color indexed="81"/>
            <rFont val="Tahoma"/>
            <family val="2"/>
          </rPr>
          <t>Compare common computer interface mechanisms with respect to ease-of-use, learnability, and cost.</t>
        </r>
      </text>
    </comment>
    <comment ref="E178" authorId="0">
      <text>
        <r>
          <rPr>
            <sz val="9"/>
            <color indexed="81"/>
            <rFont val="Tahoma"/>
            <family val="2"/>
          </rPr>
          <t>Use standard APIs and tools to create visual displays of data, including graphs, charts, tables, and histograms.</t>
        </r>
      </text>
    </comment>
    <comment ref="E179" authorId="0">
      <text>
        <r>
          <rPr>
            <sz val="9"/>
            <color indexed="81"/>
            <rFont val="Tahoma"/>
            <family val="2"/>
          </rPr>
          <t>Describe several approaches to using a computer as a menas for interacting with and processing data.</t>
        </r>
      </text>
    </comment>
    <comment ref="E180" authorId="0">
      <text>
        <r>
          <rPr>
            <sz val="9"/>
            <color indexed="81"/>
            <rFont val="Tahoma"/>
            <family val="2"/>
          </rPr>
          <t>Extract useful information from a dataset.</t>
        </r>
      </text>
    </comment>
    <comment ref="E181" authorId="0">
      <text>
        <r>
          <rPr>
            <sz val="9"/>
            <color indexed="81"/>
            <rFont val="Tahoma"/>
            <family val="2"/>
          </rPr>
          <t>Analyze and select visualization techniques for specific problems.</t>
        </r>
      </text>
    </comment>
    <comment ref="E182" authorId="0">
      <text>
        <r>
          <rPr>
            <sz val="9"/>
            <color indexed="81"/>
            <rFont val="Tahoma"/>
            <family val="2"/>
          </rPr>
          <t>Describe issues related to scaling data analysis from small to large data sets.</t>
        </r>
      </text>
    </comment>
    <comment ref="E185" authorId="0">
      <text>
        <r>
          <rPr>
            <sz val="9"/>
            <color indexed="81"/>
            <rFont val="Tahoma"/>
            <family val="2"/>
          </rPr>
          <t>Identify all of the data, information, and knowledge elements and related organizations, for a computational science application.</t>
        </r>
      </text>
    </comment>
    <comment ref="E186" authorId="0">
      <text>
        <r>
          <rPr>
            <sz val="9"/>
            <color indexed="81"/>
            <rFont val="Tahoma"/>
            <family val="2"/>
          </rPr>
          <t>Describe how to represent data and information for processing.</t>
        </r>
      </text>
    </comment>
    <comment ref="E187" authorId="0">
      <text>
        <r>
          <rPr>
            <sz val="9"/>
            <color indexed="81"/>
            <rFont val="Tahoma"/>
            <family val="2"/>
          </rPr>
          <t>Describe typical user requirements regarding that data, information, and knowledge.</t>
        </r>
      </text>
    </comment>
    <comment ref="E188" authorId="0">
      <text>
        <r>
          <rPr>
            <sz val="9"/>
            <color indexed="81"/>
            <rFont val="Tahoma"/>
            <family val="2"/>
          </rPr>
          <t>Select a suitable system or software implementation to manage data, information, and knowledge.</t>
        </r>
      </text>
    </comment>
    <comment ref="E189" authorId="0">
      <text>
        <r>
          <rPr>
            <sz val="9"/>
            <color indexed="81"/>
            <rFont val="Tahoma"/>
            <family val="2"/>
          </rPr>
          <t>List and describe the reports, transactions, and other processing needed for a computational science application.</t>
        </r>
      </text>
    </comment>
    <comment ref="E190" authorId="0">
      <text>
        <r>
          <rPr>
            <sz val="9"/>
            <color indexed="81"/>
            <rFont val="Tahoma"/>
            <family val="2"/>
          </rPr>
          <t>Compare and contrast database management, information retrieval, and digital library systems with regard to handling typical computational science applications.</t>
        </r>
      </text>
    </comment>
    <comment ref="E191" authorId="0">
      <text>
        <r>
          <rPr>
            <sz val="9"/>
            <color indexed="81"/>
            <rFont val="Tahoma"/>
            <family val="2"/>
          </rPr>
          <t>Design a digital library for some computational science users / societies, with appropriate content and services.</t>
        </r>
      </text>
    </comment>
    <comment ref="E194" authorId="0">
      <text>
        <r>
          <rPr>
            <sz val="9"/>
            <color indexed="81"/>
            <rFont val="Tahoma"/>
            <family val="2"/>
          </rPr>
          <t>Explain with examples the basic terminology of functions, relations, and sets.</t>
        </r>
      </text>
    </comment>
    <comment ref="E195" authorId="0">
      <text>
        <r>
          <rPr>
            <sz val="9"/>
            <color indexed="81"/>
            <rFont val="Tahoma"/>
            <family val="2"/>
          </rPr>
          <t>Perform the operations associated with sets, functions, and relations.</t>
        </r>
      </text>
    </comment>
    <comment ref="E196" authorId="0">
      <text>
        <r>
          <rPr>
            <sz val="9"/>
            <color indexed="81"/>
            <rFont val="Tahoma"/>
            <family val="2"/>
          </rPr>
          <t>Relate practical examples to the appropriate set, function, or relation model, and interpret the associated operations and terminology in context.</t>
        </r>
      </text>
    </comment>
    <comment ref="E199" authorId="0">
      <text>
        <r>
          <rPr>
            <sz val="9"/>
            <color indexed="81"/>
            <rFont val="Tahoma"/>
            <family val="2"/>
          </rPr>
          <t>Convert logical statements from informal language to propositional and predicate logic expressions.</t>
        </r>
      </text>
    </comment>
    <comment ref="E200" authorId="0">
      <text>
        <r>
          <rPr>
            <sz val="9"/>
            <color indexed="81"/>
            <rFont val="Tahoma"/>
            <family val="2"/>
          </rPr>
          <t>Apply formal methods of symbolic propositional and predicate logic, such as calculating validity of formulae and computing normal forms.</t>
        </r>
      </text>
    </comment>
    <comment ref="E201" authorId="0">
      <text>
        <r>
          <rPr>
            <sz val="9"/>
            <color indexed="81"/>
            <rFont val="Tahoma"/>
            <family val="2"/>
          </rPr>
          <t>Use the rules of inference to construct proofs in propositional and predicate logic.</t>
        </r>
      </text>
    </comment>
    <comment ref="E202" authorId="0">
      <text>
        <r>
          <rPr>
            <sz val="9"/>
            <color indexed="81"/>
            <rFont val="Tahoma"/>
            <family val="2"/>
          </rPr>
          <t>Describe how symbolic logic can be used to model real-life situations or applications, including those arising in computing contexts such as software analysis (e.g., program correctness), database queries, and algorithms.</t>
        </r>
      </text>
    </comment>
    <comment ref="E203" authorId="0">
      <text>
        <r>
          <rPr>
            <sz val="9"/>
            <color indexed="81"/>
            <rFont val="Tahoma"/>
            <family val="2"/>
          </rPr>
          <t>Apply formal logic proofs and/or informal, but rigorous, logical reasoning to real problems, such as predicting the behavior of software or solving problems such as puzzles.</t>
        </r>
      </text>
    </comment>
    <comment ref="E204" authorId="0">
      <text>
        <r>
          <rPr>
            <sz val="9"/>
            <color indexed="81"/>
            <rFont val="Tahoma"/>
            <family val="2"/>
          </rPr>
          <t>Describe the strengths and limitations of propositional and predicate logic.</t>
        </r>
      </text>
    </comment>
    <comment ref="E207" authorId="0">
      <text>
        <r>
          <rPr>
            <sz val="9"/>
            <color indexed="81"/>
            <rFont val="Tahoma"/>
            <family val="2"/>
          </rPr>
          <t>Identify the proof technique used in a given proof.</t>
        </r>
      </text>
    </comment>
    <comment ref="E208" authorId="0">
      <text>
        <r>
          <rPr>
            <sz val="9"/>
            <color indexed="81"/>
            <rFont val="Tahoma"/>
            <family val="2"/>
          </rPr>
          <t>Outline the basic structure of each proof technique described in this unit.</t>
        </r>
      </text>
    </comment>
    <comment ref="E209" authorId="0">
      <text>
        <r>
          <rPr>
            <sz val="9"/>
            <color indexed="81"/>
            <rFont val="Tahoma"/>
            <family val="2"/>
          </rPr>
          <t>Apply each of the proof techniques correctly in the construction of a sound argument.</t>
        </r>
      </text>
    </comment>
    <comment ref="E210" authorId="0">
      <text>
        <r>
          <rPr>
            <sz val="9"/>
            <color indexed="81"/>
            <rFont val="Tahoma"/>
            <family val="2"/>
          </rPr>
          <t>Determine which type of proof is best for a given problem.</t>
        </r>
      </text>
    </comment>
    <comment ref="E211" authorId="0">
      <text>
        <r>
          <rPr>
            <sz val="9"/>
            <color indexed="81"/>
            <rFont val="Tahoma"/>
            <family val="2"/>
          </rPr>
          <t>Explain the parallels between ideas of mathematical and/or structural induction to recursion and recursively defined structures.</t>
        </r>
      </text>
    </comment>
    <comment ref="E212" authorId="0">
      <text>
        <r>
          <rPr>
            <sz val="9"/>
            <color indexed="81"/>
            <rFont val="Tahoma"/>
            <family val="2"/>
          </rPr>
          <t>Explain the relationship between weak and strong induction and give examples of the appropriate use of each.</t>
        </r>
      </text>
    </comment>
    <comment ref="E213" authorId="0">
      <text>
        <r>
          <rPr>
            <sz val="9"/>
            <color indexed="81"/>
            <rFont val="Tahoma"/>
            <family val="2"/>
          </rPr>
          <t xml:space="preserve">State the well-ordering principle and its relationship to mathematical induction. </t>
        </r>
      </text>
    </comment>
    <comment ref="E216" authorId="0">
      <text>
        <r>
          <rPr>
            <sz val="9"/>
            <color indexed="81"/>
            <rFont val="Tahoma"/>
            <family val="2"/>
          </rPr>
          <t>Apply counting arguments, including sum and product rules, inclusion-exclusing principle and arithmetic/geometric progressions.</t>
        </r>
      </text>
    </comment>
    <comment ref="E217" authorId="0">
      <text>
        <r>
          <rPr>
            <sz val="9"/>
            <color indexed="81"/>
            <rFont val="Tahoma"/>
            <family val="2"/>
          </rPr>
          <t>Apply the pigeonhole principle in the context of a formal proof.</t>
        </r>
      </text>
    </comment>
    <comment ref="E218" authorId="0">
      <text>
        <r>
          <rPr>
            <sz val="9"/>
            <color indexed="81"/>
            <rFont val="Tahoma"/>
            <family val="2"/>
          </rPr>
          <t>Compute permutations and combinations of a set, and interpret the meaning in the context of the particular application.</t>
        </r>
      </text>
    </comment>
    <comment ref="E219" authorId="0">
      <text>
        <r>
          <rPr>
            <sz val="9"/>
            <color indexed="81"/>
            <rFont val="Tahoma"/>
            <family val="2"/>
          </rPr>
          <t>Map real-world applications to appropriate counting formalisms, such as determining the number of ways to arrange people around a table, subject to constraints on the seating arrangement, or the number of ways to determine certain hands in cards (e.g., a full house).</t>
        </r>
      </text>
    </comment>
    <comment ref="E220" authorId="0">
      <text>
        <r>
          <rPr>
            <sz val="9"/>
            <color indexed="81"/>
            <rFont val="Tahoma"/>
            <family val="2"/>
          </rPr>
          <t>Solve a variety of basic recurrence relations.</t>
        </r>
      </text>
    </comment>
    <comment ref="E221" authorId="0">
      <text>
        <r>
          <rPr>
            <sz val="9"/>
            <color indexed="81"/>
            <rFont val="Tahoma"/>
            <family val="2"/>
          </rPr>
          <t>Analyze a problem to determine underlying recurrence relations.</t>
        </r>
      </text>
    </comment>
    <comment ref="E222" authorId="0">
      <text>
        <r>
          <rPr>
            <sz val="9"/>
            <color indexed="81"/>
            <rFont val="Tahoma"/>
            <family val="2"/>
          </rPr>
          <t>Perform computations involving modular arithmetic.</t>
        </r>
      </text>
    </comment>
    <comment ref="E225" authorId="0">
      <text>
        <r>
          <rPr>
            <sz val="9"/>
            <color indexed="81"/>
            <rFont val="Tahoma"/>
            <family val="2"/>
          </rPr>
          <t>Illustrate by example the basic terminology of graph theory, and some of the properties and special cases of each type of graph/tree.</t>
        </r>
      </text>
    </comment>
    <comment ref="E226" authorId="0">
      <text>
        <r>
          <rPr>
            <sz val="9"/>
            <color indexed="81"/>
            <rFont val="Tahoma"/>
            <family val="2"/>
          </rPr>
          <t>Demonstrate different traversal methods for trees and graphs, including pre, post, and in-order traversal of trees.</t>
        </r>
      </text>
    </comment>
    <comment ref="E227" authorId="0">
      <text>
        <r>
          <rPr>
            <sz val="9"/>
            <color indexed="81"/>
            <rFont val="Tahoma"/>
            <family val="2"/>
          </rPr>
          <t>Model a variety of real-world problems in computer science using appropriate forms of graphs and trees, such as representing a network topology or the organizaiton of a hierarchical file system.</t>
        </r>
      </text>
    </comment>
    <comment ref="E228" authorId="0">
      <text>
        <r>
          <rPr>
            <sz val="9"/>
            <color indexed="81"/>
            <rFont val="Tahoma"/>
            <family val="2"/>
          </rPr>
          <t>Show how concepts from graphs and trees appear in data structures, algorithms, proof techniques (structural induction), and counting.</t>
        </r>
      </text>
    </comment>
    <comment ref="E229" authorId="0">
      <text>
        <r>
          <rPr>
            <sz val="9"/>
            <color indexed="81"/>
            <rFont val="Tahoma"/>
            <family val="2"/>
          </rPr>
          <t xml:space="preserve">Explain how to construct a spanning tree of a graph. </t>
        </r>
      </text>
    </comment>
    <comment ref="E230" authorId="0">
      <text>
        <r>
          <rPr>
            <sz val="9"/>
            <color indexed="81"/>
            <rFont val="Tahoma"/>
            <family val="2"/>
          </rPr>
          <t xml:space="preserve">Determine if two graphs are isomorphic.  </t>
        </r>
      </text>
    </comment>
    <comment ref="E233" authorId="0">
      <text>
        <r>
          <rPr>
            <sz val="9"/>
            <color indexed="81"/>
            <rFont val="Tahoma"/>
            <family val="2"/>
          </rPr>
          <t>Calculate probabilities of events and expectations of random variables for elementary problems such as games of chance.</t>
        </r>
      </text>
    </comment>
    <comment ref="E234" authorId="0">
      <text>
        <r>
          <rPr>
            <sz val="9"/>
            <color indexed="81"/>
            <rFont val="Tahoma"/>
            <family val="2"/>
          </rPr>
          <t>Differentiate between dependent and independent events.</t>
        </r>
      </text>
    </comment>
    <comment ref="E235" authorId="0">
      <text>
        <r>
          <rPr>
            <sz val="9"/>
            <color indexed="81"/>
            <rFont val="Tahoma"/>
            <family val="2"/>
          </rPr>
          <t>Identify a case of the binomial distribution and compute a probability using that distribution.</t>
        </r>
      </text>
    </comment>
    <comment ref="E236" authorId="0">
      <text>
        <r>
          <rPr>
            <sz val="9"/>
            <color indexed="81"/>
            <rFont val="Tahoma"/>
            <family val="2"/>
          </rPr>
          <t>Make a probabilistic inference in a real-world problem using Bayes' theorem to determine the probability of a hypothesis given evidence.</t>
        </r>
      </text>
    </comment>
    <comment ref="E237" authorId="0">
      <text>
        <r>
          <rPr>
            <sz val="9"/>
            <color indexed="81"/>
            <rFont val="Tahoma"/>
            <family val="2"/>
          </rPr>
          <t>Apply the tools of probability to solve problems such as the average case analysis of algorithms or analyzing hashing.</t>
        </r>
      </text>
    </comment>
    <comment ref="E238" authorId="0">
      <text>
        <r>
          <rPr>
            <sz val="9"/>
            <color indexed="81"/>
            <rFont val="Tahoma"/>
            <family val="2"/>
          </rPr>
          <t xml:space="preserve">Compute the variance for a given probability distribution. </t>
        </r>
      </text>
    </comment>
    <comment ref="E239" authorId="0">
      <text>
        <r>
          <rPr>
            <sz val="9"/>
            <color indexed="81"/>
            <rFont val="Tahoma"/>
            <family val="2"/>
          </rPr>
          <t>Explain how events that are independent can be conditionally dependent (and vice-versa).  Identify real-world examples of such cases.</t>
        </r>
      </text>
    </comment>
    <comment ref="E242" authorId="0">
      <text>
        <r>
          <rPr>
            <sz val="9"/>
            <color indexed="81"/>
            <rFont val="Tahoma"/>
            <family val="2"/>
          </rPr>
          <t>Identify common uses of computer graphics.</t>
        </r>
      </text>
    </comment>
    <comment ref="E243" authorId="0">
      <text>
        <r>
          <rPr>
            <sz val="9"/>
            <color indexed="81"/>
            <rFont val="Tahoma"/>
            <family val="2"/>
          </rPr>
          <t>Explain in general terms how analog signals can be reasonably represented by discrete samples, for example, how images can be represented by pixels.</t>
        </r>
      </text>
    </comment>
    <comment ref="E244" authorId="0">
      <text>
        <r>
          <rPr>
            <sz val="9"/>
            <color indexed="81"/>
            <rFont val="Tahoma"/>
            <family val="2"/>
          </rPr>
          <t>Construct a simple user interface using a standard graphics API.</t>
        </r>
      </text>
    </comment>
    <comment ref="E245" authorId="0">
      <text>
        <r>
          <rPr>
            <sz val="9"/>
            <color indexed="81"/>
            <rFont val="Tahoma"/>
            <family val="2"/>
          </rPr>
          <t>Describe the differences between lossy and lossless image compression techniques, for example as reflected in common graphics image file formats such as  JPG, PNG, and GIF.</t>
        </r>
      </text>
    </comment>
    <comment ref="E246" authorId="0">
      <text>
        <r>
          <rPr>
            <sz val="9"/>
            <color indexed="81"/>
            <rFont val="Tahoma"/>
            <family val="2"/>
          </rPr>
          <t>Describe color models and their use in graphics display devices.</t>
        </r>
      </text>
    </comment>
    <comment ref="E247" authorId="0">
      <text>
        <r>
          <rPr>
            <sz val="9"/>
            <color indexed="81"/>
            <rFont val="Tahoma"/>
            <family val="2"/>
          </rPr>
          <t>Describe the tradeoffs between storing information vs storing enough information to reproduce the information, as in the difference between vector and raster rendering.</t>
        </r>
      </text>
    </comment>
    <comment ref="E248" authorId="0">
      <text>
        <r>
          <rPr>
            <sz val="9"/>
            <color indexed="81"/>
            <rFont val="Tahoma"/>
            <family val="2"/>
          </rPr>
          <t>Describe the basic process of producing continuous motion from a sequence of discrete frames (sometimes called “flicker fusion”).</t>
        </r>
      </text>
    </comment>
    <comment ref="E249" authorId="0">
      <text>
        <r>
          <rPr>
            <sz val="9"/>
            <color indexed="81"/>
            <rFont val="Tahoma"/>
            <family val="2"/>
          </rPr>
          <t>Describe how double-buffering can remove flicker from  animation.</t>
        </r>
      </text>
    </comment>
    <comment ref="E252" authorId="0">
      <text>
        <r>
          <rPr>
            <sz val="9"/>
            <color indexed="81"/>
            <rFont val="Tahoma"/>
            <family val="2"/>
          </rPr>
          <t>Discuss the light transport problem and its relation to numerical integration i.e., light is emitted, scatters around the scene, and is measured by the eye; the form is an integral equation without analytic solution, but we can approach it as numerical integration.</t>
        </r>
      </text>
    </comment>
    <comment ref="E253" authorId="0">
      <text>
        <r>
          <rPr>
            <sz val="9"/>
            <color indexed="81"/>
            <rFont val="Tahoma"/>
            <family val="2"/>
          </rPr>
          <t>Describe the basic graphics pipeline and how forward and backward rendering factor in this.</t>
        </r>
      </text>
    </comment>
    <comment ref="E254" authorId="0">
      <text>
        <r>
          <rPr>
            <sz val="9"/>
            <color indexed="81"/>
            <rFont val="Tahoma"/>
            <family val="2"/>
          </rPr>
          <t>Model simple graphics images.</t>
        </r>
      </text>
    </comment>
    <comment ref="E255" authorId="0">
      <text>
        <r>
          <rPr>
            <sz val="9"/>
            <color indexed="81"/>
            <rFont val="Tahoma"/>
            <family val="2"/>
          </rPr>
          <t xml:space="preserve">Derive linear perspective from similar triangles by converting points (x, y, z) to points (x/z, y/z, 1). </t>
        </r>
      </text>
    </comment>
    <comment ref="E256" authorId="0">
      <text>
        <r>
          <rPr>
            <sz val="9"/>
            <color indexed="81"/>
            <rFont val="Tahoma"/>
            <family val="2"/>
          </rPr>
          <t>Obtain 2-dimensional and 3-dimensional points by applying affine transformations.</t>
        </r>
      </text>
    </comment>
    <comment ref="E257" authorId="0">
      <text>
        <r>
          <rPr>
            <sz val="9"/>
            <color indexed="81"/>
            <rFont val="Tahoma"/>
            <family val="2"/>
          </rPr>
          <t>Apply 3-dimensional coordinate system and the changes required to extend 2D transformation operations to handle transformations in 3D.</t>
        </r>
      </text>
    </comment>
    <comment ref="E258" authorId="0">
      <text>
        <r>
          <rPr>
            <sz val="9"/>
            <color indexed="81"/>
            <rFont val="Tahoma"/>
            <family val="2"/>
          </rPr>
          <t xml:space="preserve">Contrast forward and backward rendering. </t>
        </r>
      </text>
    </comment>
    <comment ref="E259" authorId="0">
      <text>
        <r>
          <rPr>
            <sz val="9"/>
            <color indexed="81"/>
            <rFont val="Tahoma"/>
            <family val="2"/>
          </rPr>
          <t>Explain the concept and applications of texture mapping, sampling, and anti-aliasing.</t>
        </r>
      </text>
    </comment>
    <comment ref="E260" authorId="0">
      <text>
        <r>
          <rPr>
            <sz val="9"/>
            <color indexed="81"/>
            <rFont val="Tahoma"/>
            <family val="2"/>
          </rPr>
          <t>Explain the ray tracing – rasterization duality for the visibility problem.</t>
        </r>
      </text>
    </comment>
    <comment ref="E261" authorId="0">
      <text>
        <r>
          <rPr>
            <sz val="9"/>
            <color indexed="81"/>
            <rFont val="Tahoma"/>
            <family val="2"/>
          </rPr>
          <t>Implement simple procedures that perform transformation and clipping operations on simple 2-dimensional images.</t>
        </r>
      </text>
    </comment>
    <comment ref="E262" authorId="0">
      <text>
        <r>
          <rPr>
            <sz val="9"/>
            <color indexed="81"/>
            <rFont val="Tahoma"/>
            <family val="2"/>
          </rPr>
          <t xml:space="preserve">Implement a simple real-time renderer using a rasterization API (e.g., OpenGL) using vertex buffers and shaders. </t>
        </r>
      </text>
    </comment>
    <comment ref="E263" authorId="0">
      <text>
        <r>
          <rPr>
            <sz val="9"/>
            <color indexed="81"/>
            <rFont val="Tahoma"/>
            <family val="2"/>
          </rPr>
          <t>Compare and contrast the different rendering techniques.</t>
        </r>
      </text>
    </comment>
    <comment ref="E264" authorId="0">
      <text>
        <r>
          <rPr>
            <sz val="9"/>
            <color indexed="81"/>
            <rFont val="Tahoma"/>
            <family val="2"/>
          </rPr>
          <t xml:space="preserve">Compute space requirements based on resolution and color coding. </t>
        </r>
      </text>
    </comment>
    <comment ref="E265" authorId="0">
      <text>
        <r>
          <rPr>
            <sz val="9"/>
            <color indexed="81"/>
            <rFont val="Tahoma"/>
            <family val="2"/>
          </rPr>
          <t>Compute time requirements based on refresh rates, rasterization techniques.</t>
        </r>
      </text>
    </comment>
    <comment ref="E268" authorId="0">
      <text>
        <r>
          <rPr>
            <sz val="9"/>
            <color indexed="81"/>
            <rFont val="Tahoma"/>
            <family val="2"/>
          </rPr>
          <t>Represent curves and surfaces using both implicit and parametric forms.</t>
        </r>
      </text>
    </comment>
    <comment ref="E269" authorId="0">
      <text>
        <r>
          <rPr>
            <sz val="9"/>
            <color indexed="81"/>
            <rFont val="Tahoma"/>
            <family val="2"/>
          </rPr>
          <t>Create simple polyphedral models by surface tessallation.</t>
        </r>
      </text>
    </comment>
    <comment ref="E270" authorId="0">
      <text>
        <r>
          <rPr>
            <sz val="9"/>
            <color indexed="81"/>
            <rFont val="Tahoma"/>
            <family val="2"/>
          </rPr>
          <t>Implement such algorithms as mesh representation from implicit surface, fractal models, or mesh from laser scanner data points</t>
        </r>
      </text>
    </comment>
    <comment ref="E271" authorId="0">
      <text>
        <r>
          <rPr>
            <sz val="9"/>
            <color indexed="81"/>
            <rFont val="Tahoma"/>
            <family val="2"/>
          </rPr>
          <t>Construct CSG models from simple primitives, such as cubes and quadric surfaces.</t>
        </r>
      </text>
    </comment>
    <comment ref="E272" authorId="0">
      <text>
        <r>
          <rPr>
            <sz val="9"/>
            <color indexed="81"/>
            <rFont val="Tahoma"/>
            <family val="2"/>
          </rPr>
          <t>Contrast modeling approaches with respect to space and time complexity and quality of image.</t>
        </r>
      </text>
    </comment>
    <comment ref="E275" authorId="0">
      <text>
        <r>
          <rPr>
            <sz val="9"/>
            <color indexed="81"/>
            <rFont val="Tahoma"/>
            <family val="2"/>
          </rPr>
          <t>Demonstrate how an algorithm estimates a solution to the rendering equation.</t>
        </r>
      </text>
    </comment>
    <comment ref="E276" authorId="0">
      <text>
        <r>
          <rPr>
            <sz val="9"/>
            <color indexed="81"/>
            <rFont val="Tahoma"/>
            <family val="2"/>
          </rPr>
          <t>Prove the properties of a rendering algorithm, e.g., complete, consistent, and/or unbiased.</t>
        </r>
      </text>
    </comment>
    <comment ref="E277" authorId="0">
      <text>
        <r>
          <rPr>
            <sz val="9"/>
            <color indexed="81"/>
            <rFont val="Tahoma"/>
            <family val="2"/>
          </rPr>
          <t>Analyze the bandwidth and computation demands of a simple algorithm.</t>
        </r>
      </text>
    </comment>
    <comment ref="E278" authorId="0">
      <text>
        <r>
          <rPr>
            <sz val="9"/>
            <color indexed="81"/>
            <rFont val="Tahoma"/>
            <family val="2"/>
          </rPr>
          <t>Implement a non-trivial shading algorithm (e.g., toon shading, cascaded shadow maps) under rasterization API.</t>
        </r>
      </text>
    </comment>
    <comment ref="E279" authorId="0">
      <text>
        <r>
          <rPr>
            <sz val="9"/>
            <color indexed="81"/>
            <rFont val="Tahoma"/>
            <family val="2"/>
          </rPr>
          <t>Discuss how a particular artistic technique might be implemented in a renderer.</t>
        </r>
      </text>
    </comment>
    <comment ref="E280" authorId="0">
      <text>
        <r>
          <rPr>
            <sz val="9"/>
            <color indexed="81"/>
            <rFont val="Tahoma"/>
            <family val="2"/>
          </rPr>
          <t>Explain how to recognize the graphics techniques used to create a particular image.</t>
        </r>
      </text>
    </comment>
    <comment ref="E281" authorId="0">
      <text>
        <r>
          <rPr>
            <sz val="9"/>
            <color indexed="81"/>
            <rFont val="Tahoma"/>
            <family val="2"/>
          </rPr>
          <t>Implement any of the specified graphics techniques using a primitive graphics system at the individual pixel level.</t>
        </r>
      </text>
    </comment>
    <comment ref="E282" authorId="0">
      <text>
        <r>
          <rPr>
            <sz val="9"/>
            <color indexed="81"/>
            <rFont val="Tahoma"/>
            <family val="2"/>
          </rPr>
          <t>Implement a ray tracer for scenes using a simple (e.g., Phong's) BRDF plus reflection and refraction.</t>
        </r>
      </text>
    </comment>
    <comment ref="E285" authorId="0">
      <text>
        <r>
          <rPr>
            <sz val="9"/>
            <color indexed="81"/>
            <rFont val="Tahoma"/>
            <family val="2"/>
          </rPr>
          <t>Compute the location and orientation of model parts using a forward kinematic approach.</t>
        </r>
      </text>
    </comment>
    <comment ref="E286" authorId="0">
      <text>
        <r>
          <rPr>
            <sz val="9"/>
            <color indexed="81"/>
            <rFont val="Tahoma"/>
            <family val="2"/>
          </rPr>
          <t>Compute the orientation of articulated parts of a model from a location and orientation using an inverse kinematic approach.</t>
        </r>
      </text>
    </comment>
    <comment ref="E287" authorId="0">
      <text>
        <r>
          <rPr>
            <sz val="9"/>
            <color indexed="81"/>
            <rFont val="Tahoma"/>
            <family val="2"/>
          </rPr>
          <t>Describe the tradeoffs in different representations of rotations.</t>
        </r>
      </text>
    </comment>
    <comment ref="E288" authorId="0">
      <text>
        <r>
          <rPr>
            <sz val="9"/>
            <color indexed="81"/>
            <rFont val="Tahoma"/>
            <family val="2"/>
          </rPr>
          <t>Implement the spline interpolation method for producing in-between positions and orientations.</t>
        </r>
      </text>
    </comment>
    <comment ref="E289" authorId="0">
      <text>
        <r>
          <rPr>
            <sz val="9"/>
            <color indexed="81"/>
            <rFont val="Tahoma"/>
            <family val="2"/>
          </rPr>
          <t>Implement algorithms for physical modeling of particle dynamics using simple Newtonian mechanics, for example Witkin &amp; Kass, snakes and worms, symplectic Euler, Stormer/Verlet, or midpoint Euler methods.</t>
        </r>
      </text>
    </comment>
    <comment ref="E290" authorId="0">
      <text>
        <r>
          <rPr>
            <sz val="9"/>
            <color indexed="81"/>
            <rFont val="Tahoma"/>
            <family val="2"/>
          </rPr>
          <t>Describe the tradeoffs in different approaches to ODE integration for particle modeling.</t>
        </r>
      </text>
    </comment>
    <comment ref="E291" authorId="0">
      <text>
        <r>
          <rPr>
            <sz val="9"/>
            <color indexed="81"/>
            <rFont val="Tahoma"/>
            <family val="2"/>
          </rPr>
          <t>Discuss the basic ideas behind some methods for fluid dynamics for modeling ballistic trajectories, for example for splashes, dust, fire, or smoke.</t>
        </r>
      </text>
    </comment>
    <comment ref="E292" authorId="0">
      <text>
        <r>
          <rPr>
            <sz val="9"/>
            <color indexed="81"/>
            <rFont val="Tahoma"/>
            <family val="2"/>
          </rPr>
          <t>Use common animation software to construct simple organic forms using metaball and skeleton.</t>
        </r>
      </text>
    </comment>
    <comment ref="E295" authorId="0">
      <text>
        <r>
          <rPr>
            <sz val="9"/>
            <color indexed="81"/>
            <rFont val="Tahoma"/>
            <family val="2"/>
          </rPr>
          <t>Describe the basic algorithms for scalar and vector visualization.</t>
        </r>
      </text>
    </comment>
    <comment ref="E296" authorId="0">
      <text>
        <r>
          <rPr>
            <sz val="9"/>
            <color indexed="81"/>
            <rFont val="Tahoma"/>
            <family val="2"/>
          </rPr>
          <t>Describe the tradeoffs of algorithms in terms of accuracy and performance.</t>
        </r>
      </text>
    </comment>
    <comment ref="E297" authorId="0">
      <text>
        <r>
          <rPr>
            <sz val="9"/>
            <color indexed="81"/>
            <rFont val="Tahoma"/>
            <family val="2"/>
          </rPr>
          <t>Propose a suitable visualization design for a particular combination of data characteristics and application tasks.</t>
        </r>
      </text>
    </comment>
    <comment ref="E298" authorId="0">
      <text>
        <r>
          <rPr>
            <sz val="9"/>
            <color indexed="81"/>
            <rFont val="Tahoma"/>
            <family val="2"/>
          </rPr>
          <t>Discuss the effectiveness of a given visualization for a particular task.</t>
        </r>
      </text>
    </comment>
    <comment ref="E299" authorId="0">
      <text>
        <r>
          <rPr>
            <sz val="9"/>
            <color indexed="81"/>
            <rFont val="Tahoma"/>
            <family val="2"/>
          </rPr>
          <t>Design a process to evaluate the utility of a visualization algorithm or system.</t>
        </r>
      </text>
    </comment>
    <comment ref="E300" authorId="0">
      <text>
        <r>
          <rPr>
            <sz val="9"/>
            <color indexed="81"/>
            <rFont val="Tahoma"/>
            <family val="2"/>
          </rPr>
          <t>Recognize a variety of applications of visualization including representations of scientific, medical, and mathematical data; flow visualization; and spatial analysis.</t>
        </r>
      </text>
    </comment>
    <comment ref="E303" authorId="0">
      <text>
        <r>
          <rPr>
            <sz val="9"/>
            <color indexed="81"/>
            <rFont val="Tahoma"/>
            <family val="2"/>
          </rPr>
          <t>Discuss why human-centered software development is important</t>
        </r>
      </text>
    </comment>
    <comment ref="E304" authorId="0">
      <text>
        <r>
          <rPr>
            <sz val="9"/>
            <color indexed="81"/>
            <rFont val="Tahoma"/>
            <family val="2"/>
          </rPr>
          <t>Summarize the basic precepts of psychological and social interaction</t>
        </r>
      </text>
    </comment>
    <comment ref="E305" authorId="0">
      <text>
        <r>
          <rPr>
            <sz val="9"/>
            <color indexed="81"/>
            <rFont val="Tahoma"/>
            <family val="2"/>
          </rPr>
          <t>Develop and use a conceptual vocabulary for analyzing human interaction with software: affordance, conceptual model, feedback, and so forth</t>
        </r>
      </text>
    </comment>
    <comment ref="E306" authorId="0">
      <text>
        <r>
          <rPr>
            <sz val="9"/>
            <color indexed="81"/>
            <rFont val="Tahoma"/>
            <family val="2"/>
          </rPr>
          <t>Define a user-centered design process that explicitly recognizes that the user is not like the developer or her acquaintances</t>
        </r>
      </text>
    </comment>
    <comment ref="E307" authorId="0">
      <text>
        <r>
          <rPr>
            <sz val="9"/>
            <color indexed="81"/>
            <rFont val="Tahoma"/>
            <family val="2"/>
          </rPr>
          <t>Create and conduct a simple usability test for an existing software application</t>
        </r>
      </text>
    </comment>
    <comment ref="E310" authorId="0">
      <text>
        <r>
          <rPr>
            <sz val="9"/>
            <color indexed="81"/>
            <rFont val="Tahoma"/>
            <family val="2"/>
          </rPr>
          <t>Students should be able to apply the principles of HCI foundations to: Create a simple application, together with help &amp; documentation, that supports a user interface</t>
        </r>
      </text>
    </comment>
    <comment ref="E311" authorId="0">
      <text>
        <r>
          <rPr>
            <sz val="9"/>
            <color indexed="81"/>
            <rFont val="Tahoma"/>
            <family val="2"/>
          </rPr>
          <t>Students should be able to apply the principles of HCI foundations to: Conduct a quantitative evaluation and discuss/report the results</t>
        </r>
      </text>
    </comment>
    <comment ref="E312" authorId="0">
      <text>
        <r>
          <rPr>
            <sz val="9"/>
            <color indexed="81"/>
            <rFont val="Tahoma"/>
            <family val="2"/>
          </rPr>
          <t>Students should be able to apply the principles of HCI foundations to: Discuss at least one national or international user interface design standard</t>
        </r>
      </text>
    </comment>
    <comment ref="E315" authorId="0">
      <text>
        <r>
          <rPr>
            <sz val="9"/>
            <color indexed="81"/>
            <rFont val="Tahoma"/>
            <family val="2"/>
          </rPr>
          <t xml:space="preserve">Understand there are common approaches to design problems, and be able to explain the importance of Model-View controller to interface programming </t>
        </r>
      </text>
    </comment>
    <comment ref="E316" authorId="0">
      <text>
        <r>
          <rPr>
            <sz val="9"/>
            <color indexed="81"/>
            <rFont val="Tahoma"/>
            <family val="2"/>
          </rPr>
          <t xml:space="preserve">Create an application with a modern graphical user interface </t>
        </r>
      </text>
    </comment>
    <comment ref="E317" authorId="0">
      <text>
        <r>
          <rPr>
            <sz val="9"/>
            <color indexed="81"/>
            <rFont val="Tahoma"/>
            <family val="2"/>
          </rPr>
          <t xml:space="preserve">Identify commonalities and differences in UIs across different platforms </t>
        </r>
      </text>
    </comment>
    <comment ref="E318" authorId="0">
      <text>
        <r>
          <rPr>
            <sz val="9"/>
            <color indexed="81"/>
            <rFont val="Tahoma"/>
            <family val="2"/>
          </rPr>
          <t xml:space="preserve">Explain and use GUI programming concepts: event handling, constraint-based layout management, etc </t>
        </r>
      </text>
    </comment>
    <comment ref="E321" authorId="0">
      <text>
        <r>
          <rPr>
            <sz val="9"/>
            <color indexed="81"/>
            <rFont val="Tahoma"/>
            <family val="2"/>
          </rPr>
          <t>Understand how user-centered design complements other softward process models</t>
        </r>
      </text>
    </comment>
    <comment ref="E322" authorId="0">
      <text>
        <r>
          <rPr>
            <sz val="9"/>
            <color indexed="81"/>
            <rFont val="Tahoma"/>
            <family val="2"/>
          </rPr>
          <t xml:space="preserve">Use lo-fi prototyping techniques to gather, and report, user responses </t>
        </r>
      </text>
    </comment>
    <comment ref="E323" authorId="0">
      <text>
        <r>
          <rPr>
            <sz val="9"/>
            <color indexed="81"/>
            <rFont val="Tahoma"/>
            <family val="2"/>
          </rPr>
          <t>Choose appropriate methods to support the development of a specific UI</t>
        </r>
      </text>
    </comment>
    <comment ref="E324" authorId="0">
      <text>
        <r>
          <rPr>
            <sz val="9"/>
            <color indexed="81"/>
            <rFont val="Tahoma"/>
            <family val="2"/>
          </rPr>
          <t>Use a variety of techniques to evaluate a given UI</t>
        </r>
      </text>
    </comment>
    <comment ref="E325" authorId="0">
      <text>
        <r>
          <rPr>
            <sz val="9"/>
            <color indexed="81"/>
            <rFont val="Tahoma"/>
            <family val="2"/>
          </rPr>
          <t>Describe the constraints and benefits of different evaluative methods</t>
        </r>
      </text>
    </comment>
    <comment ref="E328" authorId="0">
      <text>
        <r>
          <rPr>
            <sz val="9"/>
            <color indexed="81"/>
            <rFont val="Tahoma"/>
            <family val="2"/>
          </rPr>
          <t>Describe when non-mouse interfaces are appropriate</t>
        </r>
      </text>
    </comment>
    <comment ref="E329" authorId="0">
      <text>
        <r>
          <rPr>
            <sz val="9"/>
            <color indexed="81"/>
            <rFont val="Tahoma"/>
            <family val="2"/>
          </rPr>
          <t>Understand the interaction possibilities beyond mouse-and-pointer interfaces</t>
        </r>
      </text>
    </comment>
    <comment ref="E330" authorId="0">
      <text>
        <r>
          <rPr>
            <sz val="9"/>
            <color indexed="81"/>
            <rFont val="Tahoma"/>
            <family val="2"/>
          </rPr>
          <t>Discuss the advantages (and disadvantages) of non-mouse interfaces</t>
        </r>
      </text>
    </comment>
    <comment ref="E333" authorId="0">
      <text>
        <r>
          <rPr>
            <sz val="9"/>
            <color indexed="81"/>
            <rFont val="Tahoma"/>
            <family val="2"/>
          </rPr>
          <t>Describe the differences between synchronous and asynchronous communication</t>
        </r>
      </text>
    </comment>
    <comment ref="E334" authorId="0">
      <text>
        <r>
          <rPr>
            <sz val="9"/>
            <color indexed="81"/>
            <rFont val="Tahoma"/>
            <family val="2"/>
          </rPr>
          <t>Compare the HCI issues in individual interaction with group interaction</t>
        </r>
      </text>
    </comment>
    <comment ref="E335" authorId="0">
      <text>
        <r>
          <rPr>
            <sz val="9"/>
            <color indexed="81"/>
            <rFont val="Tahoma"/>
            <family val="2"/>
          </rPr>
          <t>Discuss serveral issues of social concern raised by collaborative software</t>
        </r>
      </text>
    </comment>
    <comment ref="E336" authorId="0">
      <text>
        <r>
          <rPr>
            <sz val="9"/>
            <color indexed="81"/>
            <rFont val="Tahoma"/>
            <family val="2"/>
          </rPr>
          <t>Discuss the HCI issues in software that embodies human intention</t>
        </r>
      </text>
    </comment>
    <comment ref="E339" authorId="0">
      <text>
        <r>
          <rPr>
            <sz val="9"/>
            <color indexed="81"/>
            <rFont val="Tahoma"/>
            <family val="2"/>
          </rPr>
          <t>Explain basic statistical concepts and their areas of application</t>
        </r>
      </text>
    </comment>
    <comment ref="E340" authorId="0">
      <text>
        <r>
          <rPr>
            <sz val="9"/>
            <color indexed="81"/>
            <rFont val="Tahoma"/>
            <family val="2"/>
          </rPr>
          <t>Extract and articulate the statistical arguments used in papers which report HCI results</t>
        </r>
      </text>
    </comment>
    <comment ref="E343" authorId="0">
      <text>
        <r>
          <rPr>
            <sz val="9"/>
            <color indexed="81"/>
            <rFont val="Tahoma"/>
            <family val="2"/>
          </rPr>
          <t>Explain the concepts of phishing and spear phishing, and how to recognize them</t>
        </r>
      </text>
    </comment>
    <comment ref="E344" authorId="0">
      <text>
        <r>
          <rPr>
            <sz val="9"/>
            <color indexed="81"/>
            <rFont val="Tahoma"/>
            <family val="2"/>
          </rPr>
          <t>Explain the concept of identity management and its importance</t>
        </r>
      </text>
    </comment>
    <comment ref="E345" authorId="0">
      <text>
        <r>
          <rPr>
            <sz val="9"/>
            <color indexed="81"/>
            <rFont val="Tahoma"/>
            <family val="2"/>
          </rPr>
          <t>Describe the issues of trust in interface design with an example of a high and low trust system</t>
        </r>
      </text>
    </comment>
    <comment ref="E346" authorId="0">
      <text>
        <r>
          <rPr>
            <sz val="9"/>
            <color indexed="81"/>
            <rFont val="Tahoma"/>
            <family val="2"/>
          </rPr>
          <t>Design a user interface for a security mechanism</t>
        </r>
      </text>
    </comment>
    <comment ref="E347" authorId="0">
      <text>
        <r>
          <rPr>
            <sz val="9"/>
            <color indexed="81"/>
            <rFont val="Tahoma"/>
            <family val="2"/>
          </rPr>
          <t>Analyze a security policy and/or procedures to show where they consider, or fail to consider, human factors</t>
        </r>
      </text>
    </comment>
    <comment ref="E350" authorId="0">
      <text>
        <r>
          <rPr>
            <sz val="9"/>
            <color indexed="81"/>
            <rFont val="Tahoma"/>
            <family val="2"/>
          </rPr>
          <t>Detail the processes of design appropriate to specific design orientations</t>
        </r>
      </text>
    </comment>
    <comment ref="E351" authorId="0">
      <text>
        <r>
          <rPr>
            <sz val="9"/>
            <color indexed="81"/>
            <rFont val="Tahoma"/>
            <family val="2"/>
          </rPr>
          <t>Apply a variety of design methods to a given problem</t>
        </r>
      </text>
    </comment>
    <comment ref="E352" authorId="0">
      <text>
        <r>
          <rPr>
            <sz val="9"/>
            <color indexed="81"/>
            <rFont val="Tahoma"/>
            <family val="2"/>
          </rPr>
          <t>Understand HCI as a design-oriented discipline.</t>
        </r>
      </text>
    </comment>
    <comment ref="E355" authorId="0">
      <text>
        <r>
          <rPr>
            <sz val="9"/>
            <color indexed="81"/>
            <rFont val="Tahoma"/>
            <family val="2"/>
          </rPr>
          <t>Describe the optical model realized by a computer graphics system to synthesize stereoscopic view</t>
        </r>
      </text>
    </comment>
    <comment ref="E356" authorId="0">
      <text>
        <r>
          <rPr>
            <sz val="9"/>
            <color indexed="81"/>
            <rFont val="Tahoma"/>
            <family val="2"/>
          </rPr>
          <t>Describe the principles of different viewer tracking technologies.</t>
        </r>
      </text>
    </comment>
    <comment ref="E357" authorId="0">
      <text>
        <r>
          <rPr>
            <sz val="9"/>
            <color indexed="81"/>
            <rFont val="Tahoma"/>
            <family val="2"/>
          </rPr>
          <t>Describe the differences between geometry and image-based virtual reality</t>
        </r>
      </text>
    </comment>
    <comment ref="E358" authorId="0">
      <text>
        <r>
          <rPr>
            <sz val="9"/>
            <color indexed="81"/>
            <rFont val="Tahoma"/>
            <family val="2"/>
          </rPr>
          <t>Describe the issues of user action synchronization and data consistency in a networked environment.</t>
        </r>
      </text>
    </comment>
    <comment ref="E359" authorId="0">
      <text>
        <r>
          <rPr>
            <sz val="9"/>
            <color indexed="81"/>
            <rFont val="Tahoma"/>
            <family val="2"/>
          </rPr>
          <t>Determine the basic requirements on interface, hardward, and software configurations of a VR system for a specified application.</t>
        </r>
      </text>
    </comment>
    <comment ref="E360" authorId="0">
      <text>
        <r>
          <rPr>
            <sz val="9"/>
            <color indexed="81"/>
            <rFont val="Tahoma"/>
            <family val="2"/>
          </rPr>
          <t>To be aware of the range of possibilities for games engines, including their potential and their limitations</t>
        </r>
      </text>
    </comment>
    <comment ref="E363" authorId="0">
      <text>
        <r>
          <rPr>
            <sz val="9"/>
            <color indexed="81"/>
            <rFont val="Tahoma"/>
            <family val="2"/>
          </rPr>
          <t>Understand the tradeoffs and balancing of key security properties (Confidentiality, Integrity, Availability)</t>
        </r>
      </text>
    </comment>
    <comment ref="E364" authorId="0">
      <text>
        <r>
          <rPr>
            <sz val="9"/>
            <color indexed="81"/>
            <rFont val="Tahoma"/>
            <family val="2"/>
          </rPr>
          <t>Understand the concepts of risk, threats, vulnerabilities and attack vectors (including the fact that there is no such thing as perfect security)</t>
        </r>
      </text>
    </comment>
    <comment ref="E365" authorId="0">
      <text>
        <r>
          <rPr>
            <sz val="9"/>
            <color indexed="81"/>
            <rFont val="Tahoma"/>
            <family val="2"/>
          </rPr>
          <t>Understand the concept of authentication, authorization, access control</t>
        </r>
      </text>
    </comment>
    <comment ref="E366" authorId="0">
      <text>
        <r>
          <rPr>
            <sz val="9"/>
            <color indexed="81"/>
            <rFont val="Tahoma"/>
            <family val="2"/>
          </rPr>
          <t>Understand the concept of trust and trustworthiness</t>
        </r>
      </text>
    </comment>
    <comment ref="E367" authorId="0">
      <text>
        <r>
          <rPr>
            <sz val="9"/>
            <color indexed="81"/>
            <rFont val="Tahoma"/>
            <family val="2"/>
          </rPr>
          <t>Be able to recognize that there are important ethical issues to consider in computer security, including ethical issues associated with fixing or not fixing vulnerabilities and disclosing or not disclosing vulnerabilities</t>
        </r>
      </text>
    </comment>
    <comment ref="E370" authorId="0">
      <text>
        <r>
          <rPr>
            <sz val="9"/>
            <color indexed="81"/>
            <rFont val="Tahoma"/>
            <family val="2"/>
          </rPr>
          <t>Describe the principle of least privilege and isolation and apply to system design</t>
        </r>
      </text>
    </comment>
    <comment ref="E371" authorId="0">
      <text>
        <r>
          <rPr>
            <sz val="9"/>
            <color indexed="81"/>
            <rFont val="Tahoma"/>
            <family val="2"/>
          </rPr>
          <t>Understand the principle of fail-safe and deny-by-default</t>
        </r>
      </text>
    </comment>
    <comment ref="E372" authorId="0">
      <text>
        <r>
          <rPr>
            <sz val="9"/>
            <color indexed="81"/>
            <rFont val="Tahoma"/>
            <family val="2"/>
          </rPr>
          <t>Understand not to rely on the secrecy of design for security (but also that open design alone does not imply security)</t>
        </r>
      </text>
    </comment>
    <comment ref="E373" authorId="0">
      <text>
        <r>
          <rPr>
            <sz val="9"/>
            <color indexed="81"/>
            <rFont val="Tahoma"/>
            <family val="2"/>
          </rPr>
          <t>Understand the goals of end-to-end data security</t>
        </r>
      </text>
    </comment>
    <comment ref="E374" authorId="0">
      <text>
        <r>
          <rPr>
            <sz val="9"/>
            <color indexed="81"/>
            <rFont val="Tahoma"/>
            <family val="2"/>
          </rPr>
          <t>Understand the benefits of having multiple layers of defenses</t>
        </r>
      </text>
    </comment>
    <comment ref="E375" authorId="0">
      <text>
        <r>
          <rPr>
            <sz val="9"/>
            <color indexed="81"/>
            <rFont val="Tahoma"/>
            <family val="2"/>
          </rPr>
          <t>Understand that security has to be a consideration from the point of initial design and throughout the lifecycle of a product</t>
        </r>
      </text>
    </comment>
    <comment ref="E376" authorId="0">
      <text>
        <r>
          <rPr>
            <sz val="9"/>
            <color indexed="81"/>
            <rFont val="Tahoma"/>
            <family val="2"/>
          </rPr>
          <t>Understanding that security imposes costs and tradeoffs</t>
        </r>
      </text>
    </comment>
    <comment ref="E377" authorId="0">
      <text>
        <r>
          <rPr>
            <sz val="9"/>
            <color indexed="81"/>
            <rFont val="Tahoma"/>
            <family val="2"/>
          </rPr>
          <t>Describe the concept of mediation and the principle of complete mediation</t>
        </r>
      </text>
    </comment>
    <comment ref="E378" authorId="0">
      <text>
        <r>
          <rPr>
            <sz val="9"/>
            <color indexed="81"/>
            <rFont val="Tahoma"/>
            <family val="2"/>
          </rPr>
          <t>Know to use standard components for security operations, instead of re-inventing fundamentals operations</t>
        </r>
      </text>
    </comment>
    <comment ref="E379" authorId="0">
      <text>
        <r>
          <rPr>
            <sz val="9"/>
            <color indexed="81"/>
            <rFont val="Tahoma"/>
            <family val="2"/>
          </rPr>
          <t>Understand the concept of trusted computing including trusted computing base and attack surface and the principle of minimizing trusted computing base</t>
        </r>
      </text>
    </comment>
    <comment ref="E380" authorId="0">
      <text>
        <r>
          <rPr>
            <sz val="9"/>
            <color indexed="81"/>
            <rFont val="Tahoma"/>
            <family val="2"/>
          </rPr>
          <t>Understand the importance of usability in security mechanism design</t>
        </r>
      </text>
    </comment>
    <comment ref="E381" authorId="0">
      <text>
        <r>
          <rPr>
            <sz val="9"/>
            <color indexed="81"/>
            <rFont val="Tahoma"/>
            <family val="2"/>
          </rPr>
          <t>Understand that security does not compose by default; security issues can arise at boundaries between multiple components</t>
        </r>
      </text>
    </comment>
    <comment ref="E382" authorId="0">
      <text>
        <r>
          <rPr>
            <sz val="9"/>
            <color indexed="81"/>
            <rFont val="Tahoma"/>
            <family val="2"/>
          </rPr>
          <t>Understand the different roles of prevention mechanisms and detection/deterrence mechanisms</t>
        </r>
      </text>
    </comment>
    <comment ref="E385" authorId="0">
      <text>
        <r>
          <rPr>
            <sz val="9"/>
            <color indexed="81"/>
            <rFont val="Tahoma"/>
            <family val="2"/>
          </rPr>
          <t xml:space="preserve">Understand that an adversary controls the input channel and understand the importance of input validation and data sanitization </t>
        </r>
      </text>
    </comment>
    <comment ref="E386" authorId="0">
      <text>
        <r>
          <rPr>
            <sz val="9"/>
            <color indexed="81"/>
            <rFont val="Tahoma"/>
            <family val="2"/>
          </rPr>
          <t xml:space="preserve">Explain why you might choose to develop a program in a type-safe language like Java, in contrast to an unsafe programming language like C/C++ </t>
        </r>
      </text>
    </comment>
    <comment ref="E387" authorId="0">
      <text>
        <r>
          <rPr>
            <sz val="9"/>
            <color indexed="81"/>
            <rFont val="Tahoma"/>
            <family val="2"/>
          </rPr>
          <t xml:space="preserve">Understand common classes of input validation errors, and be able to write correct input validation code </t>
        </r>
      </text>
    </comment>
    <comment ref="E388" authorId="0">
      <text>
        <r>
          <rPr>
            <sz val="9"/>
            <color indexed="81"/>
            <rFont val="Tahoma"/>
            <family val="2"/>
          </rPr>
          <t xml:space="preserve">Demonstrate using a high-level programming language how to prevent a race condition from occurring and how to handle an exception </t>
        </r>
      </text>
    </comment>
    <comment ref="E389" authorId="0">
      <text>
        <r>
          <rPr>
            <sz val="9"/>
            <color indexed="81"/>
            <rFont val="Tahoma"/>
            <family val="2"/>
          </rPr>
          <t xml:space="preserve">Demonstrate the identification and graceful handling of error conditions. </t>
        </r>
      </text>
    </comment>
    <comment ref="E390" authorId="0">
      <text>
        <r>
          <rPr>
            <sz val="9"/>
            <color indexed="81"/>
            <rFont val="Tahoma"/>
            <family val="2"/>
          </rPr>
          <t xml:space="preserve">Understand the role of random numbers in security, beyond just cryptography (e.g., password generation, randomized algorithms to avoid algorithmic denial of service attacks) </t>
        </r>
      </text>
    </comment>
    <comment ref="E391" authorId="0">
      <text>
        <r>
          <rPr>
            <sz val="9"/>
            <color indexed="81"/>
            <rFont val="Tahoma"/>
            <family val="2"/>
          </rPr>
          <t xml:space="preserve">Understand the risks with misusing interfaces with third-party code and how to correctly use third-party code </t>
        </r>
      </text>
    </comment>
    <comment ref="E392" authorId="0">
      <text>
        <r>
          <rPr>
            <sz val="9"/>
            <color indexed="81"/>
            <rFont val="Tahoma"/>
            <family val="2"/>
          </rPr>
          <t xml:space="preserve">Understand the need for the ability to update software to fix security vulnerabilities </t>
        </r>
      </text>
    </comment>
    <comment ref="E393" authorId="0">
      <text>
        <r>
          <rPr>
            <sz val="9"/>
            <color indexed="81"/>
            <rFont val="Tahoma"/>
            <family val="2"/>
          </rPr>
          <t xml:space="preserve">Give examples of direct and indirect information flows </t>
        </r>
      </text>
    </comment>
    <comment ref="E394" authorId="0">
      <text>
        <r>
          <rPr>
            <sz val="9"/>
            <color indexed="81"/>
            <rFont val="Tahoma"/>
            <family val="2"/>
          </rPr>
          <t xml:space="preserve">Understand different types of mechanisms for detecting and mitigating data sanitization errors </t>
        </r>
      </text>
    </comment>
    <comment ref="E395" authorId="0">
      <text>
        <r>
          <rPr>
            <sz val="9"/>
            <color indexed="81"/>
            <rFont val="Tahoma"/>
            <family val="2"/>
          </rPr>
          <t xml:space="preserve">Demonstrate how programs are tested for input handling errors </t>
        </r>
      </text>
    </comment>
    <comment ref="E396" authorId="0">
      <text>
        <r>
          <rPr>
            <sz val="9"/>
            <color indexed="81"/>
            <rFont val="Tahoma"/>
            <family val="2"/>
          </rPr>
          <t xml:space="preserve">Use static and dynamic tools to identify programming faults </t>
        </r>
      </text>
    </comment>
    <comment ref="E397" authorId="0">
      <text>
        <r>
          <rPr>
            <sz val="9"/>
            <color indexed="81"/>
            <rFont val="Tahoma"/>
            <family val="2"/>
          </rPr>
          <t xml:space="preserve">Describe how memory architecture is used to protect runtime attacks </t>
        </r>
      </text>
    </comment>
    <comment ref="E400" authorId="0">
      <text>
        <r>
          <rPr>
            <sz val="9"/>
            <color indexed="81"/>
            <rFont val="Tahoma"/>
            <family val="2"/>
          </rPr>
          <t xml:space="preserve">Describe likely attacker types against a particular system </t>
        </r>
      </text>
    </comment>
    <comment ref="E401" authorId="0">
      <text>
        <r>
          <rPr>
            <sz val="9"/>
            <color indexed="81"/>
            <rFont val="Tahoma"/>
            <family val="2"/>
          </rPr>
          <t xml:space="preserve">Understand malware species and the virus and limitations of malware countermeasures (e.g., signature-based detection, behavioral detection) </t>
        </r>
      </text>
    </comment>
    <comment ref="E402" authorId="0">
      <text>
        <r>
          <rPr>
            <sz val="9"/>
            <color indexed="81"/>
            <rFont val="Tahoma"/>
            <family val="2"/>
          </rPr>
          <t xml:space="preserve">Identify instances of social engineering attacks and Denial of Service attacks </t>
        </r>
      </text>
    </comment>
    <comment ref="E403" authorId="0">
      <text>
        <r>
          <rPr>
            <sz val="9"/>
            <color indexed="81"/>
            <rFont val="Tahoma"/>
            <family val="2"/>
          </rPr>
          <t>Understand the concepts of side channels and covert channels and their differences</t>
        </r>
      </text>
    </comment>
    <comment ref="E404" authorId="0">
      <text>
        <r>
          <rPr>
            <sz val="9"/>
            <color indexed="81"/>
            <rFont val="Tahoma"/>
            <family val="2"/>
          </rPr>
          <t>Discuss the manner in which Denial of Service attacks can be identified and mitigated.</t>
        </r>
      </text>
    </comment>
    <comment ref="E405" authorId="0">
      <text>
        <r>
          <rPr>
            <sz val="9"/>
            <color indexed="81"/>
            <rFont val="Tahoma"/>
            <family val="2"/>
          </rPr>
          <t xml:space="preserve">Describe risks to privacy and anonymity in commonly used applications </t>
        </r>
      </text>
    </comment>
    <comment ref="E408" authorId="0">
      <text>
        <r>
          <rPr>
            <sz val="9"/>
            <color indexed="81"/>
            <rFont val="Tahoma"/>
            <family val="2"/>
          </rPr>
          <t xml:space="preserve">Describe the different categories of network threats and attacks </t>
        </r>
      </text>
    </comment>
    <comment ref="E409" authorId="0">
      <text>
        <r>
          <rPr>
            <sz val="9"/>
            <color indexed="81"/>
            <rFont val="Tahoma"/>
            <family val="2"/>
          </rPr>
          <t>Describe the architecture for public and private key cryptography and how PKI supports network security.</t>
        </r>
      </text>
    </comment>
    <comment ref="E410" authorId="0">
      <text>
        <r>
          <rPr>
            <sz val="9"/>
            <color indexed="81"/>
            <rFont val="Tahoma"/>
            <family val="2"/>
          </rPr>
          <t xml:space="preserve">Describe virtues and limitations of security technologies at each layer of the network stack  </t>
        </r>
      </text>
    </comment>
    <comment ref="E411" authorId="0">
      <text>
        <r>
          <rPr>
            <sz val="9"/>
            <color indexed="81"/>
            <rFont val="Tahoma"/>
            <family val="2"/>
          </rPr>
          <t xml:space="preserve">Identify the appropriate defense mechanism(s) and its limitations given a network threat </t>
        </r>
      </text>
    </comment>
    <comment ref="E412" authorId="0">
      <text>
        <r>
          <rPr>
            <sz val="9"/>
            <color indexed="81"/>
            <rFont val="Tahoma"/>
            <family val="2"/>
          </rPr>
          <t xml:space="preserve">Understand security properties and limitations of other non-wired networks </t>
        </r>
      </text>
    </comment>
    <comment ref="E413" authorId="0">
      <text>
        <r>
          <rPr>
            <sz val="9"/>
            <color indexed="81"/>
            <rFont val="Tahoma"/>
            <family val="2"/>
          </rPr>
          <t xml:space="preserve">Understand the additional threats faced by non-wired networks </t>
        </r>
      </text>
    </comment>
    <comment ref="E414" authorId="0">
      <text>
        <r>
          <rPr>
            <sz val="9"/>
            <color indexed="81"/>
            <rFont val="Tahoma"/>
            <family val="2"/>
          </rPr>
          <t xml:space="preserve">Describe threats that can and cannot be protected against using secure communication channels </t>
        </r>
      </text>
    </comment>
    <comment ref="E415" authorId="0">
      <text>
        <r>
          <rPr>
            <sz val="9"/>
            <color indexed="81"/>
            <rFont val="Tahoma"/>
            <family val="2"/>
          </rPr>
          <t xml:space="preserve">Understand defenses against network censorship </t>
        </r>
      </text>
    </comment>
    <comment ref="E416" authorId="0">
      <text>
        <r>
          <rPr>
            <sz val="9"/>
            <color indexed="81"/>
            <rFont val="Tahoma"/>
            <family val="2"/>
          </rPr>
          <t xml:space="preserve">Configure a network for security </t>
        </r>
      </text>
    </comment>
    <comment ref="E419" authorId="0">
      <text>
        <r>
          <rPr>
            <sz val="9"/>
            <color indexed="81"/>
            <rFont val="Tahoma"/>
            <family val="2"/>
          </rPr>
          <t>Describe the purpose of Cryptography and list ways it is used in data communications.</t>
        </r>
      </text>
    </comment>
    <comment ref="E420" authorId="0">
      <text>
        <r>
          <rPr>
            <sz val="9"/>
            <color indexed="81"/>
            <rFont val="Tahoma"/>
            <family val="2"/>
          </rPr>
          <t xml:space="preserve">Define the following terms: Cipher, Cryptanalysis, Cryptographic Algorithm, and Cryptology and describe the two basic methods (ciphers) for transforming plain text in cipher text.  </t>
        </r>
      </text>
    </comment>
    <comment ref="E421" authorId="0">
      <text>
        <r>
          <rPr>
            <sz val="9"/>
            <color indexed="81"/>
            <rFont val="Tahoma"/>
            <family val="2"/>
          </rPr>
          <t xml:space="preserve">Discuss the importance of prime numbers in cryptography and explain their use in cryptographic algorithms. </t>
        </r>
      </text>
    </comment>
    <comment ref="E422" authorId="0">
      <text>
        <r>
          <rPr>
            <sz val="9"/>
            <color indexed="81"/>
            <rFont val="Tahoma"/>
            <family val="2"/>
          </rPr>
          <t xml:space="preserve">Understand how to measure entropy and how to generate cryptographic randomness. </t>
        </r>
      </text>
    </comment>
    <comment ref="E423" authorId="0">
      <text>
        <r>
          <rPr>
            <sz val="9"/>
            <color indexed="81"/>
            <rFont val="Tahoma"/>
            <family val="2"/>
          </rPr>
          <t xml:space="preserve">Demonstrate how Public Key Infrastructure supports digital signing and encryption and discuss the limitations/vulnerabilities.   </t>
        </r>
      </text>
    </comment>
    <comment ref="E424" authorId="0">
      <text>
        <r>
          <rPr>
            <sz val="9"/>
            <color indexed="81"/>
            <rFont val="Tahoma"/>
            <family val="2"/>
          </rPr>
          <t xml:space="preserve">Understand the cryptographic primitives and their basic properties.  </t>
        </r>
      </text>
    </comment>
    <comment ref="E425" authorId="0">
      <text>
        <r>
          <rPr>
            <sz val="9"/>
            <color indexed="81"/>
            <rFont val="Tahoma"/>
            <family val="2"/>
          </rPr>
          <t xml:space="preserve">Students should be able to identify appropriate use of cryptography techniques for a given scenario. </t>
        </r>
      </text>
    </comment>
    <comment ref="E426" authorId="0">
      <text>
        <r>
          <rPr>
            <sz val="9"/>
            <color indexed="81"/>
            <rFont val="Tahoma"/>
            <family val="2"/>
          </rPr>
          <t xml:space="preserve">Understand public-key primitives and their applications. </t>
        </r>
      </text>
    </comment>
    <comment ref="E427" authorId="0">
      <text>
        <r>
          <rPr>
            <sz val="9"/>
            <color indexed="81"/>
            <rFont val="Tahoma"/>
            <family val="2"/>
          </rPr>
          <t xml:space="preserve">Understand how key exchange protocols work and how they fail. </t>
        </r>
      </text>
    </comment>
    <comment ref="E428" authorId="0">
      <text>
        <r>
          <rPr>
            <sz val="9"/>
            <color indexed="81"/>
            <rFont val="Tahoma"/>
            <family val="2"/>
          </rPr>
          <t xml:space="preserve">Understand cryptographic protocols and their properties. </t>
        </r>
      </text>
    </comment>
    <comment ref="E429" authorId="0">
      <text>
        <r>
          <rPr>
            <sz val="9"/>
            <color indexed="81"/>
            <rFont val="Tahoma"/>
            <family val="2"/>
          </rPr>
          <t xml:space="preserve">Describe real-world applications of cryptographic primitives and protocols. </t>
        </r>
      </text>
    </comment>
    <comment ref="E430" authorId="0">
      <text>
        <r>
          <rPr>
            <sz val="9"/>
            <color indexed="81"/>
            <rFont val="Tahoma"/>
            <family val="2"/>
          </rPr>
          <t>Understand precise security definitions, attacker capabilities and goals.</t>
        </r>
      </text>
    </comment>
    <comment ref="E431" authorId="0">
      <text>
        <r>
          <rPr>
            <sz val="9"/>
            <color indexed="81"/>
            <rFont val="Tahoma"/>
            <family val="2"/>
          </rPr>
          <t xml:space="preserve">Learn not to invent or implement your own cryptography </t>
        </r>
      </text>
    </comment>
    <comment ref="E432" authorId="0">
      <text>
        <r>
          <rPr>
            <sz val="9"/>
            <color indexed="81"/>
            <rFont val="Tahoma"/>
            <family val="2"/>
          </rPr>
          <t xml:space="preserve">Be aware of quantum cryptography and the impact of quantum computing on cryptographic algorithms. </t>
        </r>
      </text>
    </comment>
    <comment ref="E435" authorId="0">
      <text>
        <r>
          <rPr>
            <sz val="9"/>
            <color indexed="81"/>
            <rFont val="Tahoma"/>
            <family val="2"/>
          </rPr>
          <t>Understand the browser security model including same-origin policy and threat models in web security</t>
        </r>
      </text>
    </comment>
    <comment ref="E436" authorId="0">
      <text>
        <r>
          <rPr>
            <sz val="9"/>
            <color indexed="81"/>
            <rFont val="Tahoma"/>
            <family val="2"/>
          </rPr>
          <t xml:space="preserve">Understand the concept of web sessions, secure communication channels such as TLS and importance of secure certificates, authentication including single sign-on such as OAuth and SAML  </t>
        </r>
      </text>
    </comment>
    <comment ref="E437" authorId="0">
      <text>
        <r>
          <rPr>
            <sz val="9"/>
            <color indexed="81"/>
            <rFont val="Tahoma"/>
            <family val="2"/>
          </rPr>
          <t>Understand common types of vulnerabilities and attacks in web applications and defenses against them.</t>
        </r>
      </text>
    </comment>
    <comment ref="E438" authorId="0">
      <text>
        <r>
          <rPr>
            <sz val="9"/>
            <color indexed="81"/>
            <rFont val="Tahoma"/>
            <family val="2"/>
          </rPr>
          <t>Understand how to use client-side security capabilities</t>
        </r>
      </text>
    </comment>
    <comment ref="E439" authorId="0">
      <text>
        <r>
          <rPr>
            <sz val="9"/>
            <color indexed="81"/>
            <rFont val="Tahoma"/>
            <family val="2"/>
          </rPr>
          <t>Understand how to use server-side security tools.</t>
        </r>
      </text>
    </comment>
    <comment ref="E442" authorId="0">
      <text>
        <r>
          <rPr>
            <sz val="9"/>
            <color indexed="81"/>
            <rFont val="Tahoma"/>
            <family val="2"/>
          </rPr>
          <t>Understand the concept of code integrity and code signing and the scope it applies to</t>
        </r>
      </text>
    </comment>
    <comment ref="E443" authorId="0">
      <text>
        <r>
          <rPr>
            <sz val="9"/>
            <color indexed="81"/>
            <rFont val="Tahoma"/>
            <family val="2"/>
          </rPr>
          <t>Understand the concept of root of trust and the process of secure boot and secure loading</t>
        </r>
      </text>
    </comment>
    <comment ref="E444" authorId="0">
      <text>
        <r>
          <rPr>
            <sz val="9"/>
            <color indexed="81"/>
            <rFont val="Tahoma"/>
            <family val="2"/>
          </rPr>
          <t>Understand the mechanism of remote attestation of system integrity</t>
        </r>
      </text>
    </comment>
    <comment ref="E445" authorId="0">
      <text>
        <r>
          <rPr>
            <sz val="9"/>
            <color indexed="81"/>
            <rFont val="Tahoma"/>
            <family val="2"/>
          </rPr>
          <t>Understand the goals and key primitives of TPM</t>
        </r>
      </text>
    </comment>
    <comment ref="E446" authorId="0">
      <text>
        <r>
          <rPr>
            <sz val="9"/>
            <color indexed="81"/>
            <rFont val="Tahoma"/>
            <family val="2"/>
          </rPr>
          <t>Understand the threats of plugging peripherals into a device</t>
        </r>
      </text>
    </comment>
    <comment ref="E447" authorId="0">
      <text>
        <r>
          <rPr>
            <sz val="9"/>
            <color indexed="81"/>
            <rFont val="Tahoma"/>
            <family val="2"/>
          </rPr>
          <t>Understand the physical attacks and countermeasures</t>
        </r>
      </text>
    </comment>
    <comment ref="E448" authorId="0">
      <text>
        <r>
          <rPr>
            <sz val="9"/>
            <color indexed="81"/>
            <rFont val="Tahoma"/>
            <family val="2"/>
          </rPr>
          <t>Understand attacks on non-PC hardware platforms</t>
        </r>
      </text>
    </comment>
    <comment ref="E449" authorId="0">
      <text>
        <r>
          <rPr>
            <sz val="9"/>
            <color indexed="81"/>
            <rFont val="Tahoma"/>
            <family val="2"/>
          </rPr>
          <t xml:space="preserve">Understand the concept and importance of trusted path  </t>
        </r>
      </text>
    </comment>
    <comment ref="E452" authorId="0">
      <text>
        <r>
          <rPr>
            <sz val="9"/>
            <color indexed="81"/>
            <rFont val="Tahoma"/>
            <family val="2"/>
          </rPr>
          <t>Describe the concept of privacy including personally private information, potential violations of privacy due to security mechanisms, and describe how privacy protection mechanisms run in conflict with security mechanisms</t>
        </r>
      </text>
    </comment>
    <comment ref="E453" authorId="0">
      <text>
        <r>
          <rPr>
            <sz val="9"/>
            <color indexed="81"/>
            <rFont val="Tahoma"/>
            <family val="2"/>
          </rPr>
          <t>Give an example of how an attacker can infer a secret by interacting with a database</t>
        </r>
      </text>
    </comment>
    <comment ref="E454" authorId="0">
      <text>
        <r>
          <rPr>
            <sz val="9"/>
            <color indexed="81"/>
            <rFont val="Tahoma"/>
            <family val="2"/>
          </rPr>
          <t>Understand how to set a data backup policy or password refresh policy</t>
        </r>
      </text>
    </comment>
    <comment ref="E455" authorId="0">
      <text>
        <r>
          <rPr>
            <sz val="9"/>
            <color indexed="81"/>
            <rFont val="Tahoma"/>
            <family val="2"/>
          </rPr>
          <t>Understand how to set a breach disclosure policy</t>
        </r>
      </text>
    </comment>
    <comment ref="E456" authorId="0">
      <text>
        <r>
          <rPr>
            <sz val="9"/>
            <color indexed="81"/>
            <rFont val="Tahoma"/>
            <family val="2"/>
          </rPr>
          <t xml:space="preserve">Understand the consequences of data retention policies  </t>
        </r>
      </text>
    </comment>
    <comment ref="E457" authorId="0">
      <text>
        <r>
          <rPr>
            <sz val="9"/>
            <color indexed="81"/>
            <rFont val="Tahoma"/>
            <family val="2"/>
          </rPr>
          <t>Understand the risks of relying on outsourced manufacturing</t>
        </r>
      </text>
    </comment>
    <comment ref="E458" authorId="0">
      <text>
        <r>
          <rPr>
            <sz val="9"/>
            <color indexed="81"/>
            <rFont val="Tahoma"/>
            <family val="2"/>
          </rPr>
          <t>Understand the risks and benefits of outsourcing to the cloud</t>
        </r>
      </text>
    </comment>
    <comment ref="E461" authorId="0">
      <text>
        <r>
          <rPr>
            <sz val="9"/>
            <color indexed="81"/>
            <rFont val="Tahoma"/>
            <family val="2"/>
          </rPr>
          <t>Describe what is a Digital Investigation is, the sources of digital evidence, and the limitations of forensics.</t>
        </r>
      </text>
    </comment>
    <comment ref="E462" authorId="0">
      <text>
        <r>
          <rPr>
            <sz val="9"/>
            <color indexed="81"/>
            <rFont val="Tahoma"/>
            <family val="2"/>
          </rPr>
          <t>Understand how to design software to support forensics</t>
        </r>
      </text>
    </comment>
    <comment ref="E463" authorId="0">
      <text>
        <r>
          <rPr>
            <sz val="9"/>
            <color indexed="81"/>
            <rFont val="Tahoma"/>
            <family val="2"/>
          </rPr>
          <t>Describe the legal requirements for use if seized data.</t>
        </r>
      </text>
    </comment>
    <comment ref="E464" authorId="0">
      <text>
        <r>
          <rPr>
            <sz val="9"/>
            <color indexed="81"/>
            <rFont val="Tahoma"/>
            <family val="2"/>
          </rPr>
          <t>Describe the process of evidence seizure from the time when the requirement was identified to the disposition of the data.</t>
        </r>
      </text>
    </comment>
    <comment ref="E465" authorId="0">
      <text>
        <r>
          <rPr>
            <sz val="9"/>
            <color indexed="81"/>
            <rFont val="Tahoma"/>
            <family val="2"/>
          </rPr>
          <t>Describe how data collection is accomplished and the proper storage of the original and forensics copy.</t>
        </r>
      </text>
    </comment>
    <comment ref="E466" authorId="0">
      <text>
        <r>
          <rPr>
            <sz val="9"/>
            <color indexed="81"/>
            <rFont val="Tahoma"/>
            <family val="2"/>
          </rPr>
          <t>Conduct a data collection on a hard drive.</t>
        </r>
      </text>
    </comment>
    <comment ref="E467" authorId="0">
      <text>
        <r>
          <rPr>
            <sz val="9"/>
            <color indexed="81"/>
            <rFont val="Tahoma"/>
            <family val="2"/>
          </rPr>
          <t>Describe a person’s responsibility and liability while testifying as a forensics examiner.</t>
        </r>
      </text>
    </comment>
    <comment ref="E468" authorId="0">
      <text>
        <r>
          <rPr>
            <sz val="9"/>
            <color indexed="81"/>
            <rFont val="Tahoma"/>
            <family val="2"/>
          </rPr>
          <t>Describe the file system structure for a given device (NTFS, MFS, iNode, HFS…) and recover data based on a given search term from an imaged system.</t>
        </r>
      </text>
    </comment>
    <comment ref="E469" authorId="0">
      <text>
        <r>
          <rPr>
            <sz val="9"/>
            <color indexed="81"/>
            <rFont val="Tahoma"/>
            <family val="2"/>
          </rPr>
          <t>Reconstruct application history from application artifacts</t>
        </r>
      </text>
    </comment>
    <comment ref="E470" authorId="0">
      <text>
        <r>
          <rPr>
            <sz val="9"/>
            <color indexed="81"/>
            <rFont val="Tahoma"/>
            <family val="2"/>
          </rPr>
          <t>Reconstruct web browsing history from web artifacts</t>
        </r>
      </text>
    </comment>
    <comment ref="E471" authorId="0">
      <text>
        <r>
          <rPr>
            <sz val="9"/>
            <color indexed="81"/>
            <rFont val="Tahoma"/>
            <family val="2"/>
          </rPr>
          <t>Capture and interpret network traffic</t>
        </r>
      </text>
    </comment>
    <comment ref="E472" authorId="0">
      <text>
        <r>
          <rPr>
            <sz val="9"/>
            <color indexed="81"/>
            <rFont val="Tahoma"/>
            <family val="2"/>
          </rPr>
          <t>Discuss the challenges associated with mobile device forensics.</t>
        </r>
      </text>
    </comment>
    <comment ref="E473" authorId="0">
      <text>
        <r>
          <rPr>
            <sz val="9"/>
            <color indexed="81"/>
            <rFont val="Tahoma"/>
            <family val="2"/>
          </rPr>
          <t>Evaluate a system (network, computer, or application) for the presence of malware or malicious activity.</t>
        </r>
      </text>
    </comment>
    <comment ref="E474" authorId="0">
      <text>
        <r>
          <rPr>
            <sz val="9"/>
            <color indexed="81"/>
            <rFont val="Tahoma"/>
            <family val="2"/>
          </rPr>
          <t>Apply forensics tools to investigate security breaches</t>
        </r>
      </text>
    </comment>
    <comment ref="E475" authorId="0">
      <text>
        <r>
          <rPr>
            <sz val="9"/>
            <color indexed="81"/>
            <rFont val="Tahoma"/>
            <family val="2"/>
          </rPr>
          <t xml:space="preserve">Defeat forensics tools  </t>
        </r>
      </text>
    </comment>
    <comment ref="E478" authorId="0">
      <text>
        <r>
          <rPr>
            <sz val="9"/>
            <color indexed="81"/>
            <rFont val="Tahoma"/>
            <family val="2"/>
          </rPr>
          <t>Describe the requirements for integrating security into the SDL.</t>
        </r>
      </text>
    </comment>
    <comment ref="E479" authorId="0">
      <text>
        <r>
          <rPr>
            <sz val="9"/>
            <color indexed="81"/>
            <rFont val="Tahoma"/>
            <family val="2"/>
          </rPr>
          <t>Apply the concepts of the Design Principles for Protection Mechanisms (e.g. Saltzer and Schroeder ), the Principles for Software Security (Viega and McGraw), and the Principles for Secure Design (Morrie Gasser) on a software development project</t>
        </r>
      </text>
    </comment>
    <comment ref="E480" authorId="0">
      <text>
        <r>
          <rPr>
            <sz val="9"/>
            <color indexed="81"/>
            <rFont val="Tahoma"/>
            <family val="2"/>
          </rPr>
          <t>Develop specifications for a software development effort that fully specify functional requirements and identifies the expected execution paths.</t>
        </r>
      </text>
    </comment>
    <comment ref="E481" authorId="0">
      <text>
        <r>
          <rPr>
            <sz val="9"/>
            <color indexed="81"/>
            <rFont val="Tahoma"/>
            <family val="2"/>
          </rPr>
          <t>Describe software development best practices for minimizing vulnerabilities in programming code.</t>
        </r>
      </text>
    </comment>
    <comment ref="E482" authorId="0">
      <text>
        <r>
          <rPr>
            <sz val="9"/>
            <color indexed="81"/>
            <rFont val="Tahoma"/>
            <family val="2"/>
          </rPr>
          <t>Conduct a security verification and assessment (static and dynamic) of a software application</t>
        </r>
      </text>
    </comment>
    <comment ref="E485" authorId="0">
      <text>
        <r>
          <rPr>
            <sz val="9"/>
            <color indexed="81"/>
            <rFont val="Tahoma"/>
            <family val="2"/>
          </rPr>
          <t>Describe how humans gain access to information and data to support their needs</t>
        </r>
      </text>
    </comment>
    <comment ref="E486" authorId="0">
      <text>
        <r>
          <rPr>
            <sz val="9"/>
            <color indexed="81"/>
            <rFont val="Tahoma"/>
            <family val="2"/>
          </rPr>
          <t>Understand advantages and disadvantages of central organizational control over data</t>
        </r>
      </text>
    </comment>
    <comment ref="E487" authorId="0">
      <text>
        <r>
          <rPr>
            <sz val="9"/>
            <color indexed="81"/>
            <rFont val="Tahoma"/>
            <family val="2"/>
          </rPr>
          <t xml:space="preserve">Identify the careers/roles associated with information management (e.g., database administrator, data modeler, application developer, end-user).  </t>
        </r>
      </text>
    </comment>
    <comment ref="E488" authorId="0">
      <text>
        <r>
          <rPr>
            <sz val="9"/>
            <color indexed="81"/>
            <rFont val="Tahoma"/>
            <family val="2"/>
          </rPr>
          <t>Compare and contrast information with data and knowledge</t>
        </r>
      </text>
    </comment>
    <comment ref="E489" authorId="0">
      <text>
        <r>
          <rPr>
            <sz val="9"/>
            <color indexed="81"/>
            <rFont val="Tahoma"/>
            <family val="2"/>
          </rPr>
          <t xml:space="preserve">Demonstrate uses of explicitly stored metadata/schema associated with data  </t>
        </r>
      </text>
    </comment>
    <comment ref="E490" authorId="0">
      <text>
        <r>
          <rPr>
            <sz val="9"/>
            <color indexed="81"/>
            <rFont val="Tahoma"/>
            <family val="2"/>
          </rPr>
          <t>Identify issues of data persistence for an organization</t>
        </r>
      </text>
    </comment>
    <comment ref="E491" authorId="0">
      <text>
        <r>
          <rPr>
            <sz val="9"/>
            <color indexed="81"/>
            <rFont val="Tahoma"/>
            <family val="2"/>
          </rPr>
          <t xml:space="preserve">Critique/defend a small- to medium-size information application with regard to its satisfying real user information needs  </t>
        </r>
      </text>
    </comment>
    <comment ref="E492" authorId="0">
      <text>
        <r>
          <rPr>
            <sz val="9"/>
            <color indexed="81"/>
            <rFont val="Tahoma"/>
            <family val="2"/>
          </rPr>
          <t>Explain uses of declarative queries</t>
        </r>
      </text>
    </comment>
    <comment ref="E493" authorId="0">
      <text>
        <r>
          <rPr>
            <sz val="9"/>
            <color indexed="81"/>
            <rFont val="Tahoma"/>
            <family val="2"/>
          </rPr>
          <t>Give a declarative version for a navigational query</t>
        </r>
      </text>
    </comment>
    <comment ref="E494" authorId="0">
      <text>
        <r>
          <rPr>
            <sz val="9"/>
            <color indexed="81"/>
            <rFont val="Tahoma"/>
            <family val="2"/>
          </rPr>
          <t>Describe several technical solutions to the problems related to information privacy, integrity, security, and preservation</t>
        </r>
      </text>
    </comment>
    <comment ref="E495" authorId="0">
      <text>
        <r>
          <rPr>
            <sz val="9"/>
            <color indexed="81"/>
            <rFont val="Tahoma"/>
            <family val="2"/>
          </rPr>
          <t xml:space="preserve">Explain measures of efficiency (throughput, response time) and effectiveness (recall, precision)  </t>
        </r>
      </text>
    </comment>
    <comment ref="E496" authorId="0">
      <text>
        <r>
          <rPr>
            <sz val="9"/>
            <color indexed="81"/>
            <rFont val="Tahoma"/>
            <family val="2"/>
          </rPr>
          <t xml:space="preserve">approaches that scale up to globally networked systems  </t>
        </r>
      </text>
    </comment>
    <comment ref="E497" authorId="0">
      <text>
        <r>
          <rPr>
            <sz val="9"/>
            <color indexed="81"/>
            <rFont val="Tahoma"/>
            <family val="2"/>
          </rPr>
          <t xml:space="preserve">Identify vulnerabilities and failure scenarios in common forms of information systems  </t>
        </r>
      </text>
    </comment>
    <comment ref="E500" authorId="0">
      <text>
        <r>
          <rPr>
            <sz val="9"/>
            <color indexed="81"/>
            <rFont val="Tahoma"/>
            <family val="2"/>
          </rPr>
          <t>Explain the characteristics that distinguish the database approach from the traditional approach of programming with data files</t>
        </r>
      </text>
    </comment>
    <comment ref="E501" authorId="0">
      <text>
        <r>
          <rPr>
            <sz val="9"/>
            <color indexed="81"/>
            <rFont val="Tahoma"/>
            <family val="2"/>
          </rPr>
          <t>Understand the most common designs for core database system components including the query optimizer, query executor, storage manager, access methods, and transaction processor.</t>
        </r>
      </text>
    </comment>
    <comment ref="E502" authorId="0">
      <text>
        <r>
          <rPr>
            <sz val="9"/>
            <color indexed="81"/>
            <rFont val="Tahoma"/>
            <family val="2"/>
          </rPr>
          <t xml:space="preserve">Cite the basic goals, functions, models, components, applications, and social impact of database systems  </t>
        </r>
      </text>
    </comment>
    <comment ref="E503" authorId="0">
      <text>
        <r>
          <rPr>
            <sz val="9"/>
            <color indexed="81"/>
            <rFont val="Tahoma"/>
            <family val="2"/>
          </rPr>
          <t>Describe the components of a database system and give examples of their use</t>
        </r>
      </text>
    </comment>
    <comment ref="E504" authorId="0">
      <text>
        <r>
          <rPr>
            <sz val="9"/>
            <color indexed="81"/>
            <rFont val="Tahoma"/>
            <family val="2"/>
          </rPr>
          <t>Identify major DBMS functions and describe their role in a database system</t>
        </r>
      </text>
    </comment>
    <comment ref="E505" authorId="0">
      <text>
        <r>
          <rPr>
            <sz val="9"/>
            <color indexed="81"/>
            <rFont val="Tahoma"/>
            <family val="2"/>
          </rPr>
          <t>Explain the concept of data independence and its importance in a database system</t>
        </r>
      </text>
    </comment>
    <comment ref="E506" authorId="0">
      <text>
        <r>
          <rPr>
            <sz val="9"/>
            <color indexed="81"/>
            <rFont val="Tahoma"/>
            <family val="2"/>
          </rPr>
          <t>Use a declarative query language to elicit information from a database</t>
        </r>
      </text>
    </comment>
    <comment ref="E507" authorId="0">
      <text>
        <r>
          <rPr>
            <sz val="9"/>
            <color indexed="81"/>
            <rFont val="Tahoma"/>
            <family val="2"/>
          </rPr>
          <t>Describe how various types of content cover the notions of structure and/or of stream (sequence), e.g., documents, multimedia, tables</t>
        </r>
      </text>
    </comment>
    <comment ref="E508" authorId="0">
      <text>
        <r>
          <rPr>
            <sz val="9"/>
            <color indexed="81"/>
            <rFont val="Tahoma"/>
            <family val="2"/>
          </rPr>
          <t>Describe major approaches to storing and processing large volumes of data</t>
        </r>
      </text>
    </comment>
    <comment ref="E511" authorId="0">
      <text>
        <r>
          <rPr>
            <sz val="9"/>
            <color indexed="81"/>
            <rFont val="Tahoma"/>
            <family val="2"/>
          </rPr>
          <t>Categorize data models based on the types of concepts that they provide to describe the database structure and their usage, for example, use of conceptual, spreadsheet, physical, and representational data models</t>
        </r>
      </text>
    </comment>
    <comment ref="E512" authorId="0">
      <text>
        <r>
          <rPr>
            <sz val="9"/>
            <color indexed="81"/>
            <rFont val="Tahoma"/>
            <family val="2"/>
          </rPr>
          <t>Describe the modeling concepts and notation of widely used modeling notation (e.g., ERD notation, and UML), including their use in data modeling</t>
        </r>
      </text>
    </comment>
    <comment ref="E513" authorId="0">
      <text>
        <r>
          <rPr>
            <sz val="9"/>
            <color indexed="81"/>
            <rFont val="Tahoma"/>
            <family val="2"/>
          </rPr>
          <t>Define the fundamental terminology used in the relational data model</t>
        </r>
      </text>
    </comment>
    <comment ref="E514" authorId="0">
      <text>
        <r>
          <rPr>
            <sz val="9"/>
            <color indexed="81"/>
            <rFont val="Tahoma"/>
            <family val="2"/>
          </rPr>
          <t>Describe the basic principles of the relational data model</t>
        </r>
      </text>
    </comment>
    <comment ref="E515" authorId="0">
      <text>
        <r>
          <rPr>
            <sz val="9"/>
            <color indexed="81"/>
            <rFont val="Tahoma"/>
            <family val="2"/>
          </rPr>
          <t>Apply the modeling concepts and notation of the relational data model</t>
        </r>
      </text>
    </comment>
    <comment ref="E516" authorId="0">
      <text>
        <r>
          <rPr>
            <sz val="9"/>
            <color indexed="81"/>
            <rFont val="Tahoma"/>
            <family val="2"/>
          </rPr>
          <t>Describe the main concepts of the OO model such as object identity, type constructors, encapsulation, inheritance, polymorphism, and versioning</t>
        </r>
      </text>
    </comment>
    <comment ref="E517" authorId="0">
      <text>
        <r>
          <rPr>
            <sz val="9"/>
            <color indexed="81"/>
            <rFont val="Tahoma"/>
            <family val="2"/>
          </rPr>
          <t>Describe the differences between relational and semi-structured data models</t>
        </r>
      </text>
    </comment>
    <comment ref="E518" authorId="0">
      <text>
        <r>
          <rPr>
            <sz val="9"/>
            <color indexed="81"/>
            <rFont val="Tahoma"/>
            <family val="2"/>
          </rPr>
          <t>Give a semi-structured equivalent (e.g., in DTD or XML Schema) for a given relational schema</t>
        </r>
      </text>
    </comment>
    <comment ref="E521" authorId="0">
      <text>
        <r>
          <rPr>
            <sz val="9"/>
            <color indexed="81"/>
            <rFont val="Tahoma"/>
            <family val="2"/>
          </rPr>
          <t>Generate an index file for a collection of resources</t>
        </r>
      </text>
    </comment>
    <comment ref="E522" authorId="0">
      <text>
        <r>
          <rPr>
            <sz val="9"/>
            <color indexed="81"/>
            <rFont val="Tahoma"/>
            <family val="2"/>
          </rPr>
          <t>Explain the role of an inverted index in locating a document in a collection</t>
        </r>
      </text>
    </comment>
    <comment ref="E523" authorId="0">
      <text>
        <r>
          <rPr>
            <sz val="9"/>
            <color indexed="81"/>
            <rFont val="Tahoma"/>
            <family val="2"/>
          </rPr>
          <t>Explain how stemming and stop words affect indexing</t>
        </r>
      </text>
    </comment>
    <comment ref="E524" authorId="0">
      <text>
        <r>
          <rPr>
            <sz val="9"/>
            <color indexed="81"/>
            <rFont val="Tahoma"/>
            <family val="2"/>
          </rPr>
          <t>Identify appropriate indices for given relational schema and query set</t>
        </r>
      </text>
    </comment>
    <comment ref="E525" authorId="0">
      <text>
        <r>
          <rPr>
            <sz val="9"/>
            <color indexed="81"/>
            <rFont val="Tahoma"/>
            <family val="2"/>
          </rPr>
          <t>Estimate time to retrieve information, when indices are used compared to when they are not used</t>
        </r>
      </text>
    </comment>
    <comment ref="E528" authorId="0">
      <text>
        <r>
          <rPr>
            <sz val="9"/>
            <color indexed="81"/>
            <rFont val="Tahoma"/>
            <family val="2"/>
          </rPr>
          <t>Prepare a relational schema from a conceptual model developed using the entity- relationship model</t>
        </r>
      </text>
    </comment>
    <comment ref="E529" authorId="0">
      <text>
        <r>
          <rPr>
            <sz val="9"/>
            <color indexed="81"/>
            <rFont val="Tahoma"/>
            <family val="2"/>
          </rPr>
          <t>Explain and demonstrate the concepts of entity integrity constraint and referential integrity constraint (including definition of the concept of a foreign key)</t>
        </r>
      </text>
    </comment>
    <comment ref="E530" authorId="0">
      <text>
        <r>
          <rPr>
            <sz val="9"/>
            <color indexed="81"/>
            <rFont val="Tahoma"/>
            <family val="2"/>
          </rPr>
          <t>Demonstrate use of the relational algebra operations from mathematical set theory (union, intersection, difference, and Cartesian product) and the relational algebra operations developed specifically for relational databases (select (restrict), project, join, and division)</t>
        </r>
      </text>
    </comment>
    <comment ref="E531" authorId="0">
      <text>
        <r>
          <rPr>
            <sz val="9"/>
            <color indexed="81"/>
            <rFont val="Tahoma"/>
            <family val="2"/>
          </rPr>
          <t>Demonstrate queries in the relational algebra</t>
        </r>
      </text>
    </comment>
    <comment ref="E532" authorId="0">
      <text>
        <r>
          <rPr>
            <sz val="9"/>
            <color indexed="81"/>
            <rFont val="Tahoma"/>
            <family val="2"/>
          </rPr>
          <t>Demonstrate queries in the tuple relational calculus</t>
        </r>
      </text>
    </comment>
    <comment ref="E533" authorId="0">
      <text>
        <r>
          <rPr>
            <sz val="9"/>
            <color indexed="81"/>
            <rFont val="Tahoma"/>
            <family val="2"/>
          </rPr>
          <t>Determine the functional dependency between two or more attributes that are a subset of a relation</t>
        </r>
      </text>
    </comment>
    <comment ref="E534" authorId="0">
      <text>
        <r>
          <rPr>
            <sz val="9"/>
            <color indexed="81"/>
            <rFont val="Tahoma"/>
            <family val="2"/>
          </rPr>
          <t>Connect constraints expressed as primary key and foreign key, with functional dependencies</t>
        </r>
      </text>
    </comment>
    <comment ref="E535" authorId="0">
      <text>
        <r>
          <rPr>
            <sz val="9"/>
            <color indexed="81"/>
            <rFont val="Tahoma"/>
            <family val="2"/>
          </rPr>
          <t>Compute the closure of a set of attributes under given functional dependencies</t>
        </r>
      </text>
    </comment>
    <comment ref="E536" authorId="0">
      <text>
        <r>
          <rPr>
            <sz val="9"/>
            <color indexed="81"/>
            <rFont val="Tahoma"/>
            <family val="2"/>
          </rPr>
          <t>Determine whether or not a set of attributes form a superkey and/or candidate key for a relation with given functional dependencies</t>
        </r>
      </text>
    </comment>
    <comment ref="E537" authorId="0">
      <text>
        <r>
          <rPr>
            <sz val="9"/>
            <color indexed="81"/>
            <rFont val="Tahoma"/>
            <family val="2"/>
          </rPr>
          <t>Evaluate a proposed decomposition, to say whether or not it has lossless-join and dependency-preservation</t>
        </r>
      </text>
    </comment>
    <comment ref="E538" authorId="0">
      <text>
        <r>
          <rPr>
            <sz val="9"/>
            <color indexed="81"/>
            <rFont val="Tahoma"/>
            <family val="2"/>
          </rPr>
          <t>Describe what is meant by BCNF, PJNF, 5NF</t>
        </r>
      </text>
    </comment>
    <comment ref="E539" authorId="0">
      <text>
        <r>
          <rPr>
            <sz val="9"/>
            <color indexed="81"/>
            <rFont val="Tahoma"/>
            <family val="2"/>
          </rPr>
          <t>Explain the impact of normalization on the efficiency of database operations especially query optimization</t>
        </r>
      </text>
    </comment>
    <comment ref="E540" authorId="0">
      <text>
        <r>
          <rPr>
            <sz val="9"/>
            <color indexed="81"/>
            <rFont val="Tahoma"/>
            <family val="2"/>
          </rPr>
          <t>Describe what is a multi-valued dependency and what type of constraints it specifies</t>
        </r>
      </text>
    </comment>
    <comment ref="E543" authorId="0">
      <text>
        <r>
          <rPr>
            <sz val="9"/>
            <color indexed="81"/>
            <rFont val="Tahoma"/>
            <family val="2"/>
          </rPr>
          <t>Create a relational database schema in SQL that incorporates key, entity integrity, and referential integrity constraints</t>
        </r>
      </text>
    </comment>
    <comment ref="E544" authorId="0">
      <text>
        <r>
          <rPr>
            <sz val="9"/>
            <color indexed="81"/>
            <rFont val="Tahoma"/>
            <family val="2"/>
          </rPr>
          <t>Demonstrate data definition in SQL and retrieving information from a database using the SQL SELECT statement</t>
        </r>
      </text>
    </comment>
    <comment ref="E545" authorId="0">
      <text>
        <r>
          <rPr>
            <sz val="9"/>
            <color indexed="81"/>
            <rFont val="Tahoma"/>
            <family val="2"/>
          </rPr>
          <t>Evaluate a set of query processing strategies and select the optimal strategy</t>
        </r>
      </text>
    </comment>
    <comment ref="E546" authorId="0">
      <text>
        <r>
          <rPr>
            <sz val="9"/>
            <color indexed="81"/>
            <rFont val="Tahoma"/>
            <family val="2"/>
          </rPr>
          <t>Create a non-procedural query by filling in templates of relations to construct an example of the desired query result</t>
        </r>
      </text>
    </comment>
    <comment ref="E547" authorId="0">
      <text>
        <r>
          <rPr>
            <sz val="9"/>
            <color indexed="81"/>
            <rFont val="Tahoma"/>
            <family val="2"/>
          </rPr>
          <t>Embed object-oriented queries into a stand-alone language such as C++ or Java (e.g., SELECT Col.Method() FROM Object)</t>
        </r>
      </text>
    </comment>
    <comment ref="E548" authorId="0">
      <text>
        <r>
          <rPr>
            <sz val="9"/>
            <color indexed="81"/>
            <rFont val="Tahoma"/>
            <family val="2"/>
          </rPr>
          <t>Write a stored procedure that deals with parameters and has some control flow, to provide a given functionality</t>
        </r>
      </text>
    </comment>
    <comment ref="E551" authorId="0">
      <text>
        <r>
          <rPr>
            <sz val="9"/>
            <color indexed="81"/>
            <rFont val="Tahoma"/>
            <family val="2"/>
          </rPr>
          <t>Create a transaction by embedding SQL into an application program</t>
        </r>
      </text>
    </comment>
    <comment ref="E552" authorId="0">
      <text>
        <r>
          <rPr>
            <sz val="9"/>
            <color indexed="81"/>
            <rFont val="Tahoma"/>
            <family val="2"/>
          </rPr>
          <t>Explain the concept of implicit commits</t>
        </r>
      </text>
    </comment>
    <comment ref="E553" authorId="0">
      <text>
        <r>
          <rPr>
            <sz val="9"/>
            <color indexed="81"/>
            <rFont val="Tahoma"/>
            <family val="2"/>
          </rPr>
          <t>Describe the issues specific to efficient transaction execution</t>
        </r>
      </text>
    </comment>
    <comment ref="E554" authorId="0">
      <text>
        <r>
          <rPr>
            <sz val="9"/>
            <color indexed="81"/>
            <rFont val="Tahoma"/>
            <family val="2"/>
          </rPr>
          <t>Explain when and why rollback is needed and how logging assures proper rollback</t>
        </r>
      </text>
    </comment>
    <comment ref="E555" authorId="0">
      <text>
        <r>
          <rPr>
            <sz val="9"/>
            <color indexed="81"/>
            <rFont val="Tahoma"/>
            <family val="2"/>
          </rPr>
          <t>Explain the effect of different isolation levels on the concurrency control mechanisms</t>
        </r>
      </text>
    </comment>
    <comment ref="E556" authorId="0">
      <text>
        <r>
          <rPr>
            <sz val="9"/>
            <color indexed="81"/>
            <rFont val="Tahoma"/>
            <family val="2"/>
          </rPr>
          <t>Choose the proper isolation level for implementing a specified transaction protocol</t>
        </r>
      </text>
    </comment>
    <comment ref="E557" authorId="0">
      <text>
        <r>
          <rPr>
            <sz val="9"/>
            <color indexed="81"/>
            <rFont val="Tahoma"/>
            <family val="2"/>
          </rPr>
          <t>Identify appropriate transaction boundaries in application programs</t>
        </r>
      </text>
    </comment>
    <comment ref="E560" authorId="0">
      <text>
        <r>
          <rPr>
            <sz val="9"/>
            <color indexed="81"/>
            <rFont val="Tahoma"/>
            <family val="2"/>
          </rPr>
          <t>Explain the techniques used for data fragmentation, replication, and allocation during the distributed database design process</t>
        </r>
      </text>
    </comment>
    <comment ref="E561" authorId="0">
      <text>
        <r>
          <rPr>
            <sz val="9"/>
            <color indexed="81"/>
            <rFont val="Tahoma"/>
            <family val="2"/>
          </rPr>
          <t>Evaluate simple strategies for executing a distributed query to select the strategy that minimizes the amount of data transfer</t>
        </r>
      </text>
    </comment>
    <comment ref="E562" authorId="0">
      <text>
        <r>
          <rPr>
            <sz val="9"/>
            <color indexed="81"/>
            <rFont val="Tahoma"/>
            <family val="2"/>
          </rPr>
          <t>Explain how the two-phase commit protocol is used to deal with committing a transaction that accesses databases stored on multiple nodes</t>
        </r>
      </text>
    </comment>
    <comment ref="E563" authorId="0">
      <text>
        <r>
          <rPr>
            <sz val="9"/>
            <color indexed="81"/>
            <rFont val="Tahoma"/>
            <family val="2"/>
          </rPr>
          <t>Describe distributed concurrency control based on the distinguished copy techniques and the voting method</t>
        </r>
      </text>
    </comment>
    <comment ref="E564" authorId="0">
      <text>
        <r>
          <rPr>
            <sz val="9"/>
            <color indexed="81"/>
            <rFont val="Tahoma"/>
            <family val="2"/>
          </rPr>
          <t>Describe the three levels of software in the client-server model</t>
        </r>
      </text>
    </comment>
    <comment ref="E567" authorId="0">
      <text>
        <r>
          <rPr>
            <sz val="9"/>
            <color indexed="81"/>
            <rFont val="Tahoma"/>
            <family val="2"/>
          </rPr>
          <t>Explain the concepts of records, record types, and files, as well as the different techniques for placing file records on disk</t>
        </r>
      </text>
    </comment>
    <comment ref="E568" authorId="0">
      <text>
        <r>
          <rPr>
            <sz val="9"/>
            <color indexed="81"/>
            <rFont val="Tahoma"/>
            <family val="2"/>
          </rPr>
          <t>Give examples of the application of primary, secondary, and clustering indexes</t>
        </r>
      </text>
    </comment>
    <comment ref="E569" authorId="0">
      <text>
        <r>
          <rPr>
            <sz val="9"/>
            <color indexed="81"/>
            <rFont val="Tahoma"/>
            <family val="2"/>
          </rPr>
          <t>Distinguish between a non-dense index and a dense index</t>
        </r>
      </text>
    </comment>
    <comment ref="E570" authorId="0">
      <text>
        <r>
          <rPr>
            <sz val="9"/>
            <color indexed="81"/>
            <rFont val="Tahoma"/>
            <family val="2"/>
          </rPr>
          <t>Implement dynamic multilevel indexes using B-trees</t>
        </r>
      </text>
    </comment>
    <comment ref="E571" authorId="0">
      <text>
        <r>
          <rPr>
            <sz val="9"/>
            <color indexed="81"/>
            <rFont val="Tahoma"/>
            <family val="2"/>
          </rPr>
          <t>Explain the theory and application of internal and external hashing techniques</t>
        </r>
      </text>
    </comment>
    <comment ref="E572" authorId="0">
      <text>
        <r>
          <rPr>
            <sz val="9"/>
            <color indexed="81"/>
            <rFont val="Tahoma"/>
            <family val="2"/>
          </rPr>
          <t>Use hashing to facilitate dynamic file expansion</t>
        </r>
      </text>
    </comment>
    <comment ref="E573" authorId="0">
      <text>
        <r>
          <rPr>
            <sz val="9"/>
            <color indexed="81"/>
            <rFont val="Tahoma"/>
            <family val="2"/>
          </rPr>
          <t>Describe the relationships among hashing, compression, and efficient database searches</t>
        </r>
      </text>
    </comment>
    <comment ref="E574" authorId="0">
      <text>
        <r>
          <rPr>
            <sz val="9"/>
            <color indexed="81"/>
            <rFont val="Tahoma"/>
            <family val="2"/>
          </rPr>
          <t>Evaluate costs and benefits of various hashing schemes</t>
        </r>
      </text>
    </comment>
    <comment ref="E575" authorId="0">
      <text>
        <r>
          <rPr>
            <sz val="9"/>
            <color indexed="81"/>
            <rFont val="Tahoma"/>
            <family val="2"/>
          </rPr>
          <t>Explain how physical database design affects database transaction efficiency</t>
        </r>
      </text>
    </comment>
    <comment ref="E578" authorId="0">
      <text>
        <r>
          <rPr>
            <sz val="9"/>
            <color indexed="81"/>
            <rFont val="Tahoma"/>
            <family val="2"/>
          </rPr>
          <t>Compare and contrast different conceptions of data mining as evidenced in both research and application</t>
        </r>
      </text>
    </comment>
    <comment ref="E579" authorId="0">
      <text>
        <r>
          <rPr>
            <sz val="9"/>
            <color indexed="81"/>
            <rFont val="Tahoma"/>
            <family val="2"/>
          </rPr>
          <t>Explain the role of finding associations in commercial market basket data</t>
        </r>
      </text>
    </comment>
    <comment ref="E580" authorId="0">
      <text>
        <r>
          <rPr>
            <sz val="9"/>
            <color indexed="81"/>
            <rFont val="Tahoma"/>
            <family val="2"/>
          </rPr>
          <t>Characterize the kinds of patterns that can be discovered by association rule mining</t>
        </r>
      </text>
    </comment>
    <comment ref="E581" authorId="0">
      <text>
        <r>
          <rPr>
            <sz val="9"/>
            <color indexed="81"/>
            <rFont val="Tahoma"/>
            <family val="2"/>
          </rPr>
          <t>Describe how to extend a relational system to find patterns using association rules</t>
        </r>
      </text>
    </comment>
    <comment ref="E582" authorId="0">
      <text>
        <r>
          <rPr>
            <sz val="9"/>
            <color indexed="81"/>
            <rFont val="Tahoma"/>
            <family val="2"/>
          </rPr>
          <t>Evaluate methodological issues underlying the effective application of data mining</t>
        </r>
      </text>
    </comment>
    <comment ref="E583" authorId="0">
      <text>
        <r>
          <rPr>
            <sz val="9"/>
            <color indexed="81"/>
            <rFont val="Tahoma"/>
            <family val="2"/>
          </rPr>
          <t>Identify and characterize sources of noise, redundancy, and outliers in presented data</t>
        </r>
      </text>
    </comment>
    <comment ref="E584" authorId="0">
      <text>
        <r>
          <rPr>
            <sz val="9"/>
            <color indexed="81"/>
            <rFont val="Tahoma"/>
            <family val="2"/>
          </rPr>
          <t>Identify mechanisms (on-line aggregation, anytime behavior, interactive visualization) to close the loop in the data mining process</t>
        </r>
      </text>
    </comment>
    <comment ref="E585" authorId="0">
      <text>
        <r>
          <rPr>
            <sz val="9"/>
            <color indexed="81"/>
            <rFont val="Tahoma"/>
            <family val="2"/>
          </rPr>
          <t>Describe why the various close-the-loop processes improve the effectiveness of data mining</t>
        </r>
      </text>
    </comment>
    <comment ref="E588" authorId="0">
      <text>
        <r>
          <rPr>
            <sz val="9"/>
            <color indexed="81"/>
            <rFont val="Tahoma"/>
            <family val="2"/>
          </rPr>
          <t>Explain basic information storage and retrieval concepts</t>
        </r>
      </text>
    </comment>
    <comment ref="E589" authorId="0">
      <text>
        <r>
          <rPr>
            <sz val="9"/>
            <color indexed="81"/>
            <rFont val="Tahoma"/>
            <family val="2"/>
          </rPr>
          <t>Describe what issues are specific to efficient information retrieval</t>
        </r>
      </text>
    </comment>
    <comment ref="E590" authorId="0">
      <text>
        <r>
          <rPr>
            <sz val="9"/>
            <color indexed="81"/>
            <rFont val="Tahoma"/>
            <family val="2"/>
          </rPr>
          <t>Give applications of alternative search strategies and explain why the particular search strategy is appropriate for the application</t>
        </r>
      </text>
    </comment>
    <comment ref="E591" authorId="0">
      <text>
        <r>
          <rPr>
            <sz val="9"/>
            <color indexed="81"/>
            <rFont val="Tahoma"/>
            <family val="2"/>
          </rPr>
          <t>Perform Internet-based research</t>
        </r>
      </text>
    </comment>
    <comment ref="E592" authorId="0">
      <text>
        <r>
          <rPr>
            <sz val="9"/>
            <color indexed="81"/>
            <rFont val="Tahoma"/>
            <family val="2"/>
          </rPr>
          <t>Design and implement a small to medium size information storage and retrieval system, or digital library</t>
        </r>
      </text>
    </comment>
    <comment ref="E593" authorId="0">
      <text>
        <r>
          <rPr>
            <sz val="9"/>
            <color indexed="81"/>
            <rFont val="Tahoma"/>
            <family val="2"/>
          </rPr>
          <t>Describe some of the technical solutions to the problems related to archiving and preserving information in a digital library</t>
        </r>
      </text>
    </comment>
    <comment ref="E596" authorId="0">
      <text>
        <r>
          <rPr>
            <sz val="9"/>
            <color indexed="81"/>
            <rFont val="Tahoma"/>
            <family val="2"/>
          </rPr>
          <t xml:space="preserve">Describe the media and supporting devices commonly associated with multimedia information and systems </t>
        </r>
      </text>
    </comment>
    <comment ref="E597" authorId="0">
      <text>
        <r>
          <rPr>
            <sz val="9"/>
            <color indexed="81"/>
            <rFont val="Tahoma"/>
            <family val="2"/>
          </rPr>
          <t xml:space="preserve">Explain basic multimedia presentation concepts </t>
        </r>
      </text>
    </comment>
    <comment ref="E598" authorId="0">
      <text>
        <r>
          <rPr>
            <sz val="9"/>
            <color indexed="81"/>
            <rFont val="Tahoma"/>
            <family val="2"/>
          </rPr>
          <t xml:space="preserve">Demonstrate the use of content-based information analysis in a multimedia information system </t>
        </r>
      </text>
    </comment>
    <comment ref="E599" authorId="0">
      <text>
        <r>
          <rPr>
            <sz val="9"/>
            <color indexed="81"/>
            <rFont val="Tahoma"/>
            <family val="2"/>
          </rPr>
          <t xml:space="preserve">Critique multimedia presentations in terms of their appropriate use of audio, video, graphics, color, and other information presentation concepts </t>
        </r>
      </text>
    </comment>
    <comment ref="E600" authorId="0">
      <text>
        <r>
          <rPr>
            <sz val="9"/>
            <color indexed="81"/>
            <rFont val="Tahoma"/>
            <family val="2"/>
          </rPr>
          <t xml:space="preserve">Implement a multimedia application using a commercial authoring system </t>
        </r>
      </text>
    </comment>
    <comment ref="E601" authorId="0">
      <text>
        <r>
          <rPr>
            <sz val="9"/>
            <color indexed="81"/>
            <rFont val="Tahoma"/>
            <family val="2"/>
          </rPr>
          <t xml:space="preserve">For each of several media or multimedia standards, describe in non-technical language what the standard calls for, and explain how aspects of human perception might be sensitive to the limitations of that standard </t>
        </r>
      </text>
    </comment>
    <comment ref="E602" authorId="0">
      <text>
        <r>
          <rPr>
            <sz val="9"/>
            <color indexed="81"/>
            <rFont val="Tahoma"/>
            <family val="2"/>
          </rPr>
          <t xml:space="preserve">Describe the characteristics of a computer system (including identification of support tools and appropriate standards) that has to host the implementation of one of a range of possible multimedia applications </t>
        </r>
      </text>
    </comment>
    <comment ref="E605" authorId="0">
      <text>
        <r>
          <rPr>
            <sz val="9"/>
            <color indexed="81"/>
            <rFont val="Tahoma"/>
            <family val="2"/>
          </rPr>
          <t xml:space="preserve">Describe Turing test and the “Chinese Room” thought experiment. </t>
        </r>
      </text>
    </comment>
    <comment ref="E606" authorId="0">
      <text>
        <r>
          <rPr>
            <sz val="9"/>
            <color indexed="81"/>
            <rFont val="Tahoma"/>
            <family val="2"/>
          </rPr>
          <t xml:space="preserve">Differentiate between the concepts of optimal reasoning/behavior and human-like reasoning/behavior. </t>
        </r>
      </text>
    </comment>
    <comment ref="E607" authorId="0">
      <text>
        <r>
          <rPr>
            <sz val="9"/>
            <color indexed="81"/>
            <rFont val="Tahoma"/>
            <family val="2"/>
          </rPr>
          <t xml:space="preserve">Describe a given problem domain using the characteristics of the environments in which intelligent systems must function. </t>
        </r>
      </text>
    </comment>
    <comment ref="E610" authorId="0">
      <text>
        <r>
          <rPr>
            <sz val="9"/>
            <color indexed="81"/>
            <rFont val="Tahoma"/>
            <family val="2"/>
          </rPr>
          <t>Formulate an efficient problem space for a problem expressed in natural language (e.g., English) in terms of initial and goal states, and operators. [Application]</t>
        </r>
      </text>
    </comment>
    <comment ref="E611" authorId="0">
      <text>
        <r>
          <rPr>
            <sz val="9"/>
            <color indexed="81"/>
            <rFont val="Tahoma"/>
            <family val="2"/>
          </rPr>
          <t>Describe the role of heuristics and describe the trade-offs among completeness, optimality, time complexity, and space complexity.</t>
        </r>
      </text>
    </comment>
    <comment ref="E612" authorId="0">
      <text>
        <r>
          <rPr>
            <sz val="9"/>
            <color indexed="81"/>
            <rFont val="Tahoma"/>
            <family val="2"/>
          </rPr>
          <t xml:space="preserve">Describe the problem of combinatorial explosion of search space and its consequences. </t>
        </r>
      </text>
    </comment>
    <comment ref="E613" authorId="0">
      <text>
        <r>
          <rPr>
            <sz val="9"/>
            <color indexed="81"/>
            <rFont val="Tahoma"/>
            <family val="2"/>
          </rPr>
          <t>Select and implement an appropriate uninformed search algorithm for a problem, and characterize its time and space complexities.</t>
        </r>
      </text>
    </comment>
    <comment ref="E614" authorId="0">
      <text>
        <r>
          <rPr>
            <sz val="9"/>
            <color indexed="81"/>
            <rFont val="Tahoma"/>
            <family val="2"/>
          </rPr>
          <t xml:space="preserve">Select and implement an appropriate informed search algorithm for a problem by designing the necessary heuristic evaluation function. </t>
        </r>
      </text>
    </comment>
    <comment ref="E615" authorId="0">
      <text>
        <r>
          <rPr>
            <sz val="9"/>
            <color indexed="81"/>
            <rFont val="Tahoma"/>
            <family val="2"/>
          </rPr>
          <t xml:space="preserve">Evaluate whether a heuristic for a given problem is admissible/can guarantee optimal solution. </t>
        </r>
      </text>
    </comment>
    <comment ref="E616" authorId="0">
      <text>
        <r>
          <rPr>
            <sz val="9"/>
            <color indexed="81"/>
            <rFont val="Tahoma"/>
            <family val="2"/>
          </rPr>
          <t xml:space="preserve">Formulate a problem specified in natural language (e.g., English) as a constraint-satisfaction problem and implement it using a chronological backtracking algorithm or stochastic local search. </t>
        </r>
      </text>
    </comment>
    <comment ref="E617" authorId="0">
      <text>
        <r>
          <rPr>
            <sz val="9"/>
            <color indexed="81"/>
            <rFont val="Tahoma"/>
            <family val="2"/>
          </rPr>
          <t xml:space="preserve">Compare and contrast basic search issues with game playing issues </t>
        </r>
      </text>
    </comment>
    <comment ref="E620" authorId="0">
      <text>
        <r>
          <rPr>
            <sz val="9"/>
            <color indexed="81"/>
            <rFont val="Tahoma"/>
            <family val="2"/>
          </rPr>
          <t xml:space="preserve">Translate a natural language (e.g., English) sentence into predicate logic statement. </t>
        </r>
      </text>
    </comment>
    <comment ref="E621" authorId="0">
      <text>
        <r>
          <rPr>
            <sz val="9"/>
            <color indexed="81"/>
            <rFont val="Tahoma"/>
            <family val="2"/>
          </rPr>
          <t xml:space="preserve">Convert a quantified logic statement into clause form. </t>
        </r>
      </text>
    </comment>
    <comment ref="E622" authorId="0">
      <text>
        <r>
          <rPr>
            <sz val="9"/>
            <color indexed="81"/>
            <rFont val="Tahoma"/>
            <family val="2"/>
          </rPr>
          <t xml:space="preserve">Apply resolution to a set of logic statements to answer a query. </t>
        </r>
      </text>
    </comment>
    <comment ref="E623" authorId="0">
      <text>
        <r>
          <rPr>
            <sz val="9"/>
            <color indexed="81"/>
            <rFont val="Tahoma"/>
            <family val="2"/>
          </rPr>
          <t xml:space="preserve">Apply Bayes theorem to determine conditional probabilities in a problem. </t>
        </r>
      </text>
    </comment>
    <comment ref="E626" authorId="0">
      <text>
        <r>
          <rPr>
            <sz val="9"/>
            <color indexed="81"/>
            <rFont val="Tahoma"/>
            <family val="2"/>
          </rPr>
          <t xml:space="preserve">List the differences among the three main styles of learning: supervised, reinforcement, and unsupervised. </t>
        </r>
      </text>
    </comment>
    <comment ref="E627" authorId="0">
      <text>
        <r>
          <rPr>
            <sz val="9"/>
            <color indexed="81"/>
            <rFont val="Tahoma"/>
            <family val="2"/>
          </rPr>
          <t xml:space="preserve">Identify examples of classification tasks, including the available input features and output to be predicted. </t>
        </r>
      </text>
    </comment>
    <comment ref="E628" authorId="0">
      <text>
        <r>
          <rPr>
            <sz val="9"/>
            <color indexed="81"/>
            <rFont val="Tahoma"/>
            <family val="2"/>
          </rPr>
          <t xml:space="preserve">Explain the difference between inductive and deductive learning. </t>
        </r>
      </text>
    </comment>
    <comment ref="E629" authorId="0">
      <text>
        <r>
          <rPr>
            <sz val="9"/>
            <color indexed="81"/>
            <rFont val="Tahoma"/>
            <family val="2"/>
          </rPr>
          <t>Apply the simple statistical learning algorithm such as Naive Bayesian Classifier to a classification task and measure the classifier's accuracy.</t>
        </r>
      </text>
    </comment>
    <comment ref="E632" authorId="0">
      <text>
        <r>
          <rPr>
            <sz val="9"/>
            <color indexed="81"/>
            <rFont val="Tahoma"/>
            <family val="2"/>
          </rPr>
          <t>Design and implement a genetic algorithm solution to a problem.</t>
        </r>
      </text>
    </comment>
    <comment ref="E633" authorId="0">
      <text>
        <r>
          <rPr>
            <sz val="9"/>
            <color indexed="81"/>
            <rFont val="Tahoma"/>
            <family val="2"/>
          </rPr>
          <t xml:space="preserve">Design and implement a simulated annealing schedule to avoid local minima in a problem. </t>
        </r>
      </text>
    </comment>
    <comment ref="E634" authorId="0">
      <text>
        <r>
          <rPr>
            <sz val="9"/>
            <color indexed="81"/>
            <rFont val="Tahoma"/>
            <family val="2"/>
          </rPr>
          <t xml:space="preserve">Design and implement A*/beam search to solve a problem. </t>
        </r>
      </text>
    </comment>
    <comment ref="E635" authorId="0">
      <text>
        <r>
          <rPr>
            <sz val="9"/>
            <color indexed="81"/>
            <rFont val="Tahoma"/>
            <family val="2"/>
          </rPr>
          <t>Apply minimax search with alpha-beta pruning to prune search space in a two-player game.</t>
        </r>
      </text>
    </comment>
    <comment ref="E636" authorId="0">
      <text>
        <r>
          <rPr>
            <sz val="9"/>
            <color indexed="81"/>
            <rFont val="Tahoma"/>
            <family val="2"/>
          </rPr>
          <t>Compare and contrast genetic algorithms with classic search techniques.</t>
        </r>
      </text>
    </comment>
    <comment ref="E637" authorId="0">
      <text>
        <r>
          <rPr>
            <sz val="9"/>
            <color indexed="81"/>
            <rFont val="Tahoma"/>
            <family val="2"/>
          </rPr>
          <t xml:space="preserve">Compare and contrast various heuristic searches vis-a-vis applicability to a given problem. </t>
        </r>
      </text>
    </comment>
    <comment ref="E640" authorId="0">
      <text>
        <r>
          <rPr>
            <sz val="9"/>
            <color indexed="81"/>
            <rFont val="Tahoma"/>
            <family val="2"/>
          </rPr>
          <t xml:space="preserve">Compare and contrast the most common models used for structured knowledge representation, highlighting their strengths and weaknesses. </t>
        </r>
      </text>
    </comment>
    <comment ref="E641" authorId="0">
      <text>
        <r>
          <rPr>
            <sz val="9"/>
            <color indexed="81"/>
            <rFont val="Tahoma"/>
            <family val="2"/>
          </rPr>
          <t xml:space="preserve">Identify the components of non-monotonic reasoning and its usefulness as a representational mechanisms for belief systems. </t>
        </r>
      </text>
    </comment>
    <comment ref="E642" authorId="0">
      <text>
        <r>
          <rPr>
            <sz val="9"/>
            <color indexed="81"/>
            <rFont val="Tahoma"/>
            <family val="2"/>
          </rPr>
          <t xml:space="preserve">Compare and contrast the basic techniques for representing uncertainty. </t>
        </r>
      </text>
    </comment>
    <comment ref="E643" authorId="0">
      <text>
        <r>
          <rPr>
            <sz val="9"/>
            <color indexed="81"/>
            <rFont val="Tahoma"/>
            <family val="2"/>
          </rPr>
          <t xml:space="preserve">Compare and contrast the basic techniques for qualitative representation. </t>
        </r>
      </text>
    </comment>
    <comment ref="E644" authorId="0">
      <text>
        <r>
          <rPr>
            <sz val="9"/>
            <color indexed="81"/>
            <rFont val="Tahoma"/>
            <family val="2"/>
          </rPr>
          <t xml:space="preserve">Apply situation and event calculus to problems of action and change. </t>
        </r>
      </text>
    </comment>
    <comment ref="E645" authorId="0">
      <text>
        <r>
          <rPr>
            <sz val="9"/>
            <color indexed="81"/>
            <rFont val="Tahoma"/>
            <family val="2"/>
          </rPr>
          <t xml:space="preserve">Explain the distinction between temporal and spatial reasoning, and how they interrelate. </t>
        </r>
      </text>
    </comment>
    <comment ref="E646" authorId="0">
      <text>
        <r>
          <rPr>
            <sz val="9"/>
            <color indexed="81"/>
            <rFont val="Tahoma"/>
            <family val="2"/>
          </rPr>
          <t xml:space="preserve">Explain the difference between rule-based, case-based and model-based reasoning techniques. </t>
        </r>
      </text>
    </comment>
    <comment ref="E647" authorId="0">
      <text>
        <r>
          <rPr>
            <sz val="9"/>
            <color indexed="81"/>
            <rFont val="Tahoma"/>
            <family val="2"/>
          </rPr>
          <t xml:space="preserve">Define the concept of a planning system and how they differ from classical search techniques. </t>
        </r>
      </text>
    </comment>
    <comment ref="E648" authorId="0">
      <text>
        <r>
          <rPr>
            <sz val="9"/>
            <color indexed="81"/>
            <rFont val="Tahoma"/>
            <family val="2"/>
          </rPr>
          <t xml:space="preserve">Describe the differences between planning as search, operator-based planning, and propositional planning, providing examples of domains where each is most applicable. </t>
        </r>
      </text>
    </comment>
    <comment ref="E649" authorId="0">
      <text>
        <r>
          <rPr>
            <sz val="9"/>
            <color indexed="81"/>
            <rFont val="Tahoma"/>
            <family val="2"/>
          </rPr>
          <t xml:space="preserve">Explain the distinction between monotonic and non-monotonic inference. </t>
        </r>
      </text>
    </comment>
    <comment ref="E652" authorId="0">
      <text>
        <r>
          <rPr>
            <sz val="9"/>
            <color indexed="81"/>
            <rFont val="Tahoma"/>
            <family val="2"/>
          </rPr>
          <t xml:space="preserve">Apply Bayes’ rule to determine the probability of a hypothesis given evidence. </t>
        </r>
      </text>
    </comment>
    <comment ref="E653" authorId="0">
      <text>
        <r>
          <rPr>
            <sz val="9"/>
            <color indexed="81"/>
            <rFont val="Tahoma"/>
            <family val="2"/>
          </rPr>
          <t xml:space="preserve">Explain how conditional independence assertions allow for greater efficiency of probabilistic systems. </t>
        </r>
      </text>
    </comment>
    <comment ref="E654" authorId="0">
      <text>
        <r>
          <rPr>
            <sz val="9"/>
            <color indexed="81"/>
            <rFont val="Tahoma"/>
            <family val="2"/>
          </rPr>
          <t xml:space="preserve">Identify examples of knowledge representations for reasoning under uncertainty. </t>
        </r>
      </text>
    </comment>
    <comment ref="E655" authorId="0">
      <text>
        <r>
          <rPr>
            <sz val="9"/>
            <color indexed="81"/>
            <rFont val="Tahoma"/>
            <family val="2"/>
          </rPr>
          <t xml:space="preserve">State the complexity of exact inference.  Identify methods for approximate inference. </t>
        </r>
      </text>
    </comment>
    <comment ref="E656" authorId="0">
      <text>
        <r>
          <rPr>
            <sz val="9"/>
            <color indexed="81"/>
            <rFont val="Tahoma"/>
            <family val="2"/>
          </rPr>
          <t>Design and implement at least one knowledge representation for reasoning under uncertainty.</t>
        </r>
      </text>
    </comment>
    <comment ref="E657" authorId="0">
      <text>
        <r>
          <rPr>
            <sz val="9"/>
            <color indexed="81"/>
            <rFont val="Tahoma"/>
            <family val="2"/>
          </rPr>
          <t xml:space="preserve">Describe the complexities of temporal probabilistic reasoning. </t>
        </r>
      </text>
    </comment>
    <comment ref="E658" authorId="0">
      <text>
        <r>
          <rPr>
            <sz val="9"/>
            <color indexed="81"/>
            <rFont val="Tahoma"/>
            <family val="2"/>
          </rPr>
          <t xml:space="preserve">Explain the complexities of temporal probabilistic reasoning. </t>
        </r>
      </text>
    </comment>
    <comment ref="E659" authorId="0">
      <text>
        <r>
          <rPr>
            <sz val="9"/>
            <color indexed="81"/>
            <rFont val="Tahoma"/>
            <family val="2"/>
          </rPr>
          <t xml:space="preserve">Design and implement an HMM as one example of a temporal probabilistic system. </t>
        </r>
      </text>
    </comment>
    <comment ref="E660" authorId="0">
      <text>
        <r>
          <rPr>
            <sz val="9"/>
            <color indexed="81"/>
            <rFont val="Tahoma"/>
            <family val="2"/>
          </rPr>
          <t xml:space="preserve">Describe the relationship between preferences and utility functions. </t>
        </r>
      </text>
    </comment>
    <comment ref="E661" authorId="0">
      <text>
        <r>
          <rPr>
            <sz val="9"/>
            <color indexed="81"/>
            <rFont val="Tahoma"/>
            <family val="2"/>
          </rPr>
          <t xml:space="preserve">Explain how utility functions and probabilistic reasoning can be combined to make rational decisions. </t>
        </r>
      </text>
    </comment>
    <comment ref="E664" authorId="0">
      <text>
        <r>
          <rPr>
            <sz val="9"/>
            <color indexed="81"/>
            <rFont val="Tahoma"/>
            <family val="2"/>
          </rPr>
          <t xml:space="preserve">List the defining characteristics of an intelligent agent. </t>
        </r>
      </text>
    </comment>
    <comment ref="E665" authorId="0">
      <text>
        <r>
          <rPr>
            <sz val="9"/>
            <color indexed="81"/>
            <rFont val="Tahoma"/>
            <family val="2"/>
          </rPr>
          <t xml:space="preserve">Characterize and contrast the standard agent architectures. </t>
        </r>
      </text>
    </comment>
    <comment ref="E666" authorId="0">
      <text>
        <r>
          <rPr>
            <sz val="9"/>
            <color indexed="81"/>
            <rFont val="Tahoma"/>
            <family val="2"/>
          </rPr>
          <t>Describe the applications of agent theory to domains such as software agents, personal assistants, and believable agents.</t>
        </r>
      </text>
    </comment>
    <comment ref="E667" authorId="0">
      <text>
        <r>
          <rPr>
            <sz val="9"/>
            <color indexed="81"/>
            <rFont val="Tahoma"/>
            <family val="2"/>
          </rPr>
          <t xml:space="preserve">Describe the primary paradigms used by learning agents. </t>
        </r>
      </text>
    </comment>
    <comment ref="E668" authorId="0">
      <text>
        <r>
          <rPr>
            <sz val="9"/>
            <color indexed="81"/>
            <rFont val="Tahoma"/>
            <family val="2"/>
          </rPr>
          <t xml:space="preserve">Demonstrate using appropriate examples how multi-agent systems support agent interaction. </t>
        </r>
      </text>
    </comment>
    <comment ref="E671" authorId="0">
      <text>
        <r>
          <rPr>
            <sz val="9"/>
            <color indexed="81"/>
            <rFont val="Tahoma"/>
            <family val="2"/>
          </rPr>
          <t xml:space="preserve">Define and contrast deterministic and stochastic grammars, providing examples to show the adequacy of each. </t>
        </r>
      </text>
    </comment>
    <comment ref="E672" authorId="0">
      <text>
        <r>
          <rPr>
            <sz val="9"/>
            <color indexed="81"/>
            <rFont val="Tahoma"/>
            <family val="2"/>
          </rPr>
          <t xml:space="preserve">Simulate, apply, or implement classic and stochastic algorithms for parsing natural language. </t>
        </r>
      </text>
    </comment>
    <comment ref="E673" authorId="0">
      <text>
        <r>
          <rPr>
            <sz val="9"/>
            <color indexed="81"/>
            <rFont val="Tahoma"/>
            <family val="2"/>
          </rPr>
          <t xml:space="preserve">Identify the challenges of representing meaning. </t>
        </r>
      </text>
    </comment>
    <comment ref="E674" authorId="0">
      <text>
        <r>
          <rPr>
            <sz val="9"/>
            <color indexed="81"/>
            <rFont val="Tahoma"/>
            <family val="2"/>
          </rPr>
          <t xml:space="preserve">List the advantages of using standard corpora.  Identify examples of current corpora for a variety of NLP tasks. </t>
        </r>
      </text>
    </comment>
    <comment ref="E675" authorId="0">
      <text>
        <r>
          <rPr>
            <sz val="9"/>
            <color indexed="81"/>
            <rFont val="Tahoma"/>
            <family val="2"/>
          </rPr>
          <t xml:space="preserve">Identify techniques for information retrieval, language translation, and text classification.  </t>
        </r>
      </text>
    </comment>
    <comment ref="E678" authorId="0">
      <text>
        <r>
          <rPr>
            <sz val="9"/>
            <color indexed="81"/>
            <rFont val="Tahoma"/>
            <family val="2"/>
          </rPr>
          <t xml:space="preserve">Explain the differences among the three main styles of learning: supervised, reinforcement, and unsupervised. </t>
        </r>
      </text>
    </comment>
    <comment ref="E679" authorId="0">
      <text>
        <r>
          <rPr>
            <sz val="9"/>
            <color indexed="81"/>
            <rFont val="Tahoma"/>
            <family val="2"/>
          </rPr>
          <t xml:space="preserve">Implement simple algorithms for supervised learning, reinforcement learning, and unsupervised learning. </t>
        </r>
      </text>
    </comment>
    <comment ref="E680" authorId="0">
      <text>
        <r>
          <rPr>
            <sz val="9"/>
            <color indexed="81"/>
            <rFont val="Tahoma"/>
            <family val="2"/>
          </rPr>
          <t xml:space="preserve">Determine which of the three learning styles is appropriate to a particular problem domain. </t>
        </r>
      </text>
    </comment>
    <comment ref="E681" authorId="0">
      <text>
        <r>
          <rPr>
            <sz val="9"/>
            <color indexed="81"/>
            <rFont val="Tahoma"/>
            <family val="2"/>
          </rPr>
          <t xml:space="preserve">Compare and contrast each of the following techniques, providing examples of when each strategy is superior: decision trees, neural networks, and belief networks. </t>
        </r>
      </text>
    </comment>
    <comment ref="E682" authorId="0">
      <text>
        <r>
          <rPr>
            <sz val="9"/>
            <color indexed="81"/>
            <rFont val="Tahoma"/>
            <family val="2"/>
          </rPr>
          <t xml:space="preserve">Evaluate the performance of a simple learning system on a real-world dataset. </t>
        </r>
      </text>
    </comment>
    <comment ref="E683" authorId="0">
      <text>
        <r>
          <rPr>
            <sz val="9"/>
            <color indexed="81"/>
            <rFont val="Tahoma"/>
            <family val="2"/>
          </rPr>
          <t xml:space="preserve">Characterize the state of the art in learning theory, including its achievements and its shortcomings. </t>
        </r>
      </text>
    </comment>
    <comment ref="E684" authorId="0">
      <text>
        <r>
          <rPr>
            <sz val="9"/>
            <color indexed="81"/>
            <rFont val="Tahoma"/>
            <family val="2"/>
          </rPr>
          <t xml:space="preserve">Explain the problem of overfitting, along with techniques for detecting and managing the problem. </t>
        </r>
      </text>
    </comment>
    <comment ref="E687" authorId="0">
      <text>
        <r>
          <rPr>
            <sz val="9"/>
            <color indexed="81"/>
            <rFont val="Tahoma"/>
            <family val="2"/>
          </rPr>
          <t xml:space="preserve">List capabilities and limitations of today's state-of-the-art robot systems, including their sensors and the crucial sensor processing that informs those systems.  </t>
        </r>
      </text>
    </comment>
    <comment ref="E688" authorId="0">
      <text>
        <r>
          <rPr>
            <sz val="9"/>
            <color indexed="81"/>
            <rFont val="Tahoma"/>
            <family val="2"/>
          </rPr>
          <t xml:space="preserve">Integrate sensors, actuators, and software into a robot designed to undertake some task. </t>
        </r>
      </text>
    </comment>
    <comment ref="E689" authorId="0">
      <text>
        <r>
          <rPr>
            <sz val="9"/>
            <color indexed="81"/>
            <rFont val="Tahoma"/>
            <family val="2"/>
          </rPr>
          <t xml:space="preserve">Program a robot to accomplish simple tasks using deliberative, reactive, and/or hybrid control architectures. </t>
        </r>
      </text>
    </comment>
    <comment ref="E690" authorId="0">
      <text>
        <r>
          <rPr>
            <sz val="9"/>
            <color indexed="81"/>
            <rFont val="Tahoma"/>
            <family val="2"/>
          </rPr>
          <t xml:space="preserve">Implement fundamental motion planning algorithms within a robot configuration space. </t>
        </r>
      </text>
    </comment>
    <comment ref="E691" authorId="0">
      <text>
        <r>
          <rPr>
            <sz val="9"/>
            <color indexed="81"/>
            <rFont val="Tahoma"/>
            <family val="2"/>
          </rPr>
          <t xml:space="preserve">Characterize the uncertainties associated with common robot sensors and actuators; articulate strategies for mitigating these uncertainties. </t>
        </r>
      </text>
    </comment>
    <comment ref="E692" authorId="0">
      <text>
        <r>
          <rPr>
            <sz val="9"/>
            <color indexed="81"/>
            <rFont val="Tahoma"/>
            <family val="2"/>
          </rPr>
          <t xml:space="preserve">List the differences among robots' representations of their external environment, including their strengths and shortcomings. </t>
        </r>
      </text>
    </comment>
    <comment ref="E693" authorId="0">
      <text>
        <r>
          <rPr>
            <sz val="9"/>
            <color indexed="81"/>
            <rFont val="Tahoma"/>
            <family val="2"/>
          </rPr>
          <t xml:space="preserve">Compare and contrast at least three strategies for robot navigation within known and/or unknown environments, including their strengths and shortcomings. </t>
        </r>
      </text>
    </comment>
    <comment ref="E694" authorId="0">
      <text>
        <r>
          <rPr>
            <sz val="9"/>
            <color indexed="81"/>
            <rFont val="Tahoma"/>
            <family val="2"/>
          </rPr>
          <t xml:space="preserve">Describe at least one approach for coordinating the actions and sensing of several robots to accomplish a single task. </t>
        </r>
      </text>
    </comment>
    <comment ref="E697" authorId="0">
      <text>
        <r>
          <rPr>
            <sz val="9"/>
            <color indexed="81"/>
            <rFont val="Tahoma"/>
            <family val="2"/>
          </rPr>
          <t xml:space="preserve">Summarize the importance of image and object recognition in AI and indicate several significant applications of this technology. </t>
        </r>
      </text>
    </comment>
    <comment ref="E698" authorId="0">
      <text>
        <r>
          <rPr>
            <sz val="9"/>
            <color indexed="81"/>
            <rFont val="Tahoma"/>
            <family val="2"/>
          </rPr>
          <t xml:space="preserve">List at least three image-segmentation approaches, such as thresholding, edge-based and region-based algorithms, along with their defining characteristics, strengths, and weaknesses. </t>
        </r>
      </text>
    </comment>
    <comment ref="E699" authorId="0">
      <text>
        <r>
          <rPr>
            <sz val="9"/>
            <color indexed="81"/>
            <rFont val="Tahoma"/>
            <family val="2"/>
          </rPr>
          <t xml:space="preserve">Implement 2d object recognition based on contour- and/or region-based shape representations. </t>
        </r>
      </text>
    </comment>
    <comment ref="E700" authorId="0">
      <text>
        <r>
          <rPr>
            <sz val="9"/>
            <color indexed="81"/>
            <rFont val="Tahoma"/>
            <family val="2"/>
          </rPr>
          <t xml:space="preserve">Distinguish the goals of sound-recognition, speech-recognition, and speaker-recognition and identify how the raw audio signal will be handled differently in each of these cases. </t>
        </r>
      </text>
    </comment>
    <comment ref="E701" authorId="0">
      <text>
        <r>
          <rPr>
            <sz val="9"/>
            <color indexed="81"/>
            <rFont val="Tahoma"/>
            <family val="2"/>
          </rPr>
          <t xml:space="preserve">Provide at least two examples of a transformation of a data source from one sensory domain to another, e.g., tactile data interpreted as single-band 2d images. </t>
        </r>
      </text>
    </comment>
    <comment ref="E702" authorId="0">
      <text>
        <r>
          <rPr>
            <sz val="9"/>
            <color indexed="81"/>
            <rFont val="Tahoma"/>
            <family val="2"/>
          </rPr>
          <t xml:space="preserve">Implement a feature-extraction algorithm on real data, e.g., an edge or corner detector for images or vectors of Fourier coefficients describing a short slice of audio signal.  </t>
        </r>
      </text>
    </comment>
    <comment ref="E703" authorId="0">
      <text>
        <r>
          <rPr>
            <sz val="9"/>
            <color indexed="81"/>
            <rFont val="Tahoma"/>
            <family val="2"/>
          </rPr>
          <t xml:space="preserve">Implement an algorithm combining features into higher-level percepts, e.g., a contour or polygon from visual primitives or phoneme hypotheses from an audio signal. </t>
        </r>
      </text>
    </comment>
    <comment ref="E704" authorId="0">
      <text>
        <r>
          <rPr>
            <sz val="9"/>
            <color indexed="81"/>
            <rFont val="Tahoma"/>
            <family val="2"/>
          </rPr>
          <t xml:space="preserve">Implement a classification algorithm that segments input percepts into output categories and quantitatively evaluates the resulting classification. </t>
        </r>
      </text>
    </comment>
    <comment ref="E705" authorId="0">
      <text>
        <r>
          <rPr>
            <sz val="9"/>
            <color indexed="81"/>
            <rFont val="Tahoma"/>
            <family val="2"/>
          </rPr>
          <t xml:space="preserve">Evaluate the performance of the underlying feature-extraction, relative to at least one alternative possible approach (whether implemented or not) in its contribution to the classification task (8), above. </t>
        </r>
      </text>
    </comment>
    <comment ref="E706" authorId="0">
      <text>
        <r>
          <rPr>
            <sz val="9"/>
            <color indexed="81"/>
            <rFont val="Tahoma"/>
            <family val="2"/>
          </rPr>
          <t xml:space="preserve">Describe at least three classification approaches, their prerequisites for applicability, their strengths, and their shortcomings. </t>
        </r>
      </text>
    </comment>
    <comment ref="E709" authorId="0">
      <text>
        <r>
          <rPr>
            <sz val="9"/>
            <color indexed="81"/>
            <rFont val="Tahoma"/>
            <family val="2"/>
          </rPr>
          <t xml:space="preserve">Articulate the organization of the Internet </t>
        </r>
      </text>
    </comment>
    <comment ref="E710" authorId="0">
      <text>
        <r>
          <rPr>
            <sz val="9"/>
            <color indexed="81"/>
            <rFont val="Tahoma"/>
            <family val="2"/>
          </rPr>
          <t xml:space="preserve">List and define the appropriate network terminology </t>
        </r>
      </text>
    </comment>
    <comment ref="E711" authorId="0">
      <text>
        <r>
          <rPr>
            <sz val="9"/>
            <color indexed="81"/>
            <rFont val="Tahoma"/>
            <family val="2"/>
          </rPr>
          <t xml:space="preserve">Describe the layered structure of a typical networked architecture </t>
        </r>
      </text>
    </comment>
    <comment ref="E712" authorId="0">
      <text>
        <r>
          <rPr>
            <sz val="9"/>
            <color indexed="81"/>
            <rFont val="Tahoma"/>
            <family val="2"/>
          </rPr>
          <t xml:space="preserve">Identify the different levels of complexity in a network (edges, core, etc.) </t>
        </r>
      </text>
    </comment>
    <comment ref="E715" authorId="0">
      <text>
        <r>
          <rPr>
            <sz val="9"/>
            <color indexed="81"/>
            <rFont val="Tahoma"/>
            <family val="2"/>
          </rPr>
          <t xml:space="preserve">List the differences and the relations between names and addresses in a network </t>
        </r>
      </text>
    </comment>
    <comment ref="E716" authorId="0">
      <text>
        <r>
          <rPr>
            <sz val="9"/>
            <color indexed="81"/>
            <rFont val="Tahoma"/>
            <family val="2"/>
          </rPr>
          <t xml:space="preserve">Define the principles behind naming schemes and resource location </t>
        </r>
      </text>
    </comment>
    <comment ref="E717" authorId="0">
      <text>
        <r>
          <rPr>
            <sz val="9"/>
            <color indexed="81"/>
            <rFont val="Tahoma"/>
            <family val="2"/>
          </rPr>
          <t xml:space="preserve">Implement a simple client-server socket-based application </t>
        </r>
      </text>
    </comment>
    <comment ref="E720" authorId="0">
      <text>
        <r>
          <rPr>
            <sz val="9"/>
            <color indexed="81"/>
            <rFont val="Tahoma"/>
            <family val="2"/>
          </rPr>
          <t xml:space="preserve">Describe the operation of reliable delivery protocols </t>
        </r>
      </text>
    </comment>
    <comment ref="E721" authorId="0">
      <text>
        <r>
          <rPr>
            <sz val="9"/>
            <color indexed="81"/>
            <rFont val="Tahoma"/>
            <family val="2"/>
          </rPr>
          <t xml:space="preserve">List the factors that affect the performance of reliable delivery protocols </t>
        </r>
      </text>
    </comment>
    <comment ref="E722" authorId="0">
      <text>
        <r>
          <rPr>
            <sz val="9"/>
            <color indexed="81"/>
            <rFont val="Tahoma"/>
            <family val="2"/>
          </rPr>
          <t xml:space="preserve">Design and implement a simple reliable protocol </t>
        </r>
      </text>
    </comment>
    <comment ref="E725" authorId="0">
      <text>
        <r>
          <rPr>
            <sz val="9"/>
            <color indexed="81"/>
            <rFont val="Tahoma"/>
            <family val="2"/>
          </rPr>
          <t xml:space="preserve">Describe the organization of the network layer </t>
        </r>
      </text>
    </comment>
    <comment ref="E726" authorId="0">
      <text>
        <r>
          <rPr>
            <sz val="9"/>
            <color indexed="81"/>
            <rFont val="Tahoma"/>
            <family val="2"/>
          </rPr>
          <t xml:space="preserve">Describe how packets are forwarded in an IP networks </t>
        </r>
      </text>
    </comment>
    <comment ref="E727" authorId="0">
      <text>
        <r>
          <rPr>
            <sz val="9"/>
            <color indexed="81"/>
            <rFont val="Tahoma"/>
            <family val="2"/>
          </rPr>
          <t>List the scalability benefits of hierarchical addressing</t>
        </r>
      </text>
    </comment>
    <comment ref="E730" authorId="0">
      <text>
        <r>
          <rPr>
            <sz val="9"/>
            <color indexed="81"/>
            <rFont val="Tahoma"/>
            <family val="2"/>
          </rPr>
          <t xml:space="preserve">Describe how frames are forwarded in an Ethernet network </t>
        </r>
      </text>
    </comment>
    <comment ref="E731" authorId="0">
      <text>
        <r>
          <rPr>
            <sz val="9"/>
            <color indexed="81"/>
            <rFont val="Tahoma"/>
            <family val="2"/>
          </rPr>
          <t xml:space="preserve">Identify the differences between IP and Ethernet </t>
        </r>
      </text>
    </comment>
    <comment ref="E732" authorId="0">
      <text>
        <r>
          <rPr>
            <sz val="9"/>
            <color indexed="81"/>
            <rFont val="Tahoma"/>
            <family val="2"/>
          </rPr>
          <t xml:space="preserve">Describe the steps used in one common approach to the multiple access problem </t>
        </r>
      </text>
    </comment>
    <comment ref="E733" authorId="0">
      <text>
        <r>
          <rPr>
            <sz val="9"/>
            <color indexed="81"/>
            <rFont val="Tahoma"/>
            <family val="2"/>
          </rPr>
          <t xml:space="preserve">Describe the interrelations between IP and Ethernet </t>
        </r>
      </text>
    </comment>
    <comment ref="E736" authorId="0">
      <text>
        <r>
          <rPr>
            <sz val="9"/>
            <color indexed="81"/>
            <rFont val="Tahoma"/>
            <family val="2"/>
          </rPr>
          <t xml:space="preserve">Describe how resources can be allocated in a network </t>
        </r>
      </text>
    </comment>
    <comment ref="E737" authorId="0">
      <text>
        <r>
          <rPr>
            <sz val="9"/>
            <color indexed="81"/>
            <rFont val="Tahoma"/>
            <family val="2"/>
          </rPr>
          <t xml:space="preserve">Describe the congestion problem in a large network </t>
        </r>
      </text>
    </comment>
    <comment ref="E738" authorId="0">
      <text>
        <r>
          <rPr>
            <sz val="9"/>
            <color indexed="81"/>
            <rFont val="Tahoma"/>
            <family val="2"/>
          </rPr>
          <t xml:space="preserve">Compare and contrast the fixed and dynamic allocation techniques </t>
        </r>
      </text>
    </comment>
    <comment ref="E739" authorId="0">
      <text>
        <r>
          <rPr>
            <sz val="9"/>
            <color indexed="81"/>
            <rFont val="Tahoma"/>
            <family val="2"/>
          </rPr>
          <t xml:space="preserve">Compare and contrast current approaches to congestion </t>
        </r>
      </text>
    </comment>
    <comment ref="E742" authorId="0">
      <text>
        <r>
          <rPr>
            <sz val="9"/>
            <color indexed="81"/>
            <rFont val="Tahoma"/>
            <family val="2"/>
          </rPr>
          <t xml:space="preserve">Describe the organization of a wireless network </t>
        </r>
      </text>
    </comment>
    <comment ref="E743" authorId="0">
      <text>
        <r>
          <rPr>
            <sz val="9"/>
            <color indexed="81"/>
            <rFont val="Tahoma"/>
            <family val="2"/>
          </rPr>
          <t xml:space="preserve">Describe how wireless networks support mobile users </t>
        </r>
      </text>
    </comment>
    <comment ref="E746" authorId="0">
      <text>
        <r>
          <rPr>
            <sz val="9"/>
            <color indexed="81"/>
            <rFont val="Tahoma"/>
            <family val="2"/>
          </rPr>
          <t xml:space="preserve">Discuss the key principles of social networking </t>
        </r>
      </text>
    </comment>
    <comment ref="E747" authorId="0">
      <text>
        <r>
          <rPr>
            <sz val="9"/>
            <color indexed="81"/>
            <rFont val="Tahoma"/>
            <family val="2"/>
          </rPr>
          <t xml:space="preserve">Describe how existing social networks operate </t>
        </r>
      </text>
    </comment>
    <comment ref="E748" authorId="0">
      <text>
        <r>
          <rPr>
            <sz val="9"/>
            <color indexed="81"/>
            <rFont val="Tahoma"/>
            <family val="2"/>
          </rPr>
          <t xml:space="preserve">Construct a social network graph from network data  </t>
        </r>
      </text>
    </comment>
    <comment ref="E749" authorId="0">
      <text>
        <r>
          <rPr>
            <sz val="9"/>
            <color indexed="81"/>
            <rFont val="Tahoma"/>
            <family val="2"/>
          </rPr>
          <t xml:space="preserve">Analyze a social network to determine who the key people are </t>
        </r>
      </text>
    </comment>
    <comment ref="E750" authorId="0">
      <text>
        <r>
          <rPr>
            <sz val="9"/>
            <color indexed="81"/>
            <rFont val="Tahoma"/>
            <family val="2"/>
          </rPr>
          <t xml:space="preserve">Evaluate a given interpretation of a social network question with associated data  </t>
        </r>
      </text>
    </comment>
    <comment ref="E753" authorId="0">
      <text>
        <r>
          <rPr>
            <sz val="9"/>
            <color indexed="81"/>
            <rFont val="Tahoma"/>
            <family val="2"/>
          </rPr>
          <t xml:space="preserve">Explain the objectives and functions of modern operating systems </t>
        </r>
      </text>
    </comment>
    <comment ref="E754" authorId="0">
      <text>
        <r>
          <rPr>
            <sz val="9"/>
            <color indexed="81"/>
            <rFont val="Tahoma"/>
            <family val="2"/>
          </rPr>
          <t xml:space="preserve">Analyze the tradeoffs inherent in operating system design </t>
        </r>
      </text>
    </comment>
    <comment ref="E755" authorId="0">
      <text>
        <r>
          <rPr>
            <sz val="9"/>
            <color indexed="81"/>
            <rFont val="Tahoma"/>
            <family val="2"/>
          </rPr>
          <t xml:space="preserve">Describe the functions of a contemporary operating system with respect to convenience, efficiency, and the ability to evolve </t>
        </r>
      </text>
    </comment>
    <comment ref="E756" authorId="0">
      <text>
        <r>
          <rPr>
            <sz val="9"/>
            <color indexed="81"/>
            <rFont val="Tahoma"/>
            <family val="2"/>
          </rPr>
          <t>Discuss networked, client-server, distributed operating systems and how they differ from single user operating systems</t>
        </r>
      </text>
    </comment>
    <comment ref="E757" authorId="0">
      <text>
        <r>
          <rPr>
            <sz val="9"/>
            <color indexed="81"/>
            <rFont val="Tahoma"/>
            <family val="2"/>
          </rPr>
          <t xml:space="preserve">Identify potential threats to operating systems and the security features design to guard against them </t>
        </r>
      </text>
    </comment>
    <comment ref="E760" authorId="0">
      <text>
        <r>
          <rPr>
            <sz val="9"/>
            <color indexed="81"/>
            <rFont val="Tahoma"/>
            <family val="2"/>
          </rPr>
          <t xml:space="preserve">Explain the concept of a logical layer </t>
        </r>
      </text>
    </comment>
    <comment ref="E761" authorId="0">
      <text>
        <r>
          <rPr>
            <sz val="9"/>
            <color indexed="81"/>
            <rFont val="Tahoma"/>
            <family val="2"/>
          </rPr>
          <t xml:space="preserve">Explain the benefits of building abstract layers in hierarchical fashion </t>
        </r>
      </text>
    </comment>
    <comment ref="E762" authorId="0">
      <text>
        <r>
          <rPr>
            <sz val="9"/>
            <color indexed="81"/>
            <rFont val="Tahoma"/>
            <family val="2"/>
          </rPr>
          <t xml:space="preserve">Defend the need for APIs and middleware </t>
        </r>
      </text>
    </comment>
    <comment ref="E763" authorId="0">
      <text>
        <r>
          <rPr>
            <sz val="9"/>
            <color indexed="81"/>
            <rFont val="Tahoma"/>
            <family val="2"/>
          </rPr>
          <t xml:space="preserve">Describe how computing resources are used by application software and managed by system software </t>
        </r>
      </text>
    </comment>
    <comment ref="E764" authorId="0">
      <text>
        <r>
          <rPr>
            <sz val="9"/>
            <color indexed="81"/>
            <rFont val="Tahoma"/>
            <family val="2"/>
          </rPr>
          <t xml:space="preserve">Contrast kernel and user mode in an operating system </t>
        </r>
      </text>
    </comment>
    <comment ref="E765" authorId="0">
      <text>
        <r>
          <rPr>
            <sz val="9"/>
            <color indexed="81"/>
            <rFont val="Tahoma"/>
            <family val="2"/>
          </rPr>
          <t xml:space="preserve">Discuss the advantages and disadvantages of using interrupt processing </t>
        </r>
      </text>
    </comment>
    <comment ref="E766" authorId="0">
      <text>
        <r>
          <rPr>
            <sz val="9"/>
            <color indexed="81"/>
            <rFont val="Tahoma"/>
            <family val="2"/>
          </rPr>
          <t xml:space="preserve">Explain the use of a device list and driver I/O queue </t>
        </r>
      </text>
    </comment>
    <comment ref="E769" authorId="0">
      <text>
        <r>
          <rPr>
            <sz val="9"/>
            <color indexed="81"/>
            <rFont val="Tahoma"/>
            <family val="2"/>
          </rPr>
          <t xml:space="preserve">Describe the need for concurrency within the framework of an operating system </t>
        </r>
      </text>
    </comment>
    <comment ref="E770" authorId="0">
      <text>
        <r>
          <rPr>
            <sz val="9"/>
            <color indexed="81"/>
            <rFont val="Tahoma"/>
            <family val="2"/>
          </rPr>
          <t xml:space="preserve">Demonstrate the potential run-time problems arising from the concurrent operation of many separate tasks </t>
        </r>
      </text>
    </comment>
    <comment ref="E771" authorId="0">
      <text>
        <r>
          <rPr>
            <sz val="9"/>
            <color indexed="81"/>
            <rFont val="Tahoma"/>
            <family val="2"/>
          </rPr>
          <t xml:space="preserve">Summarize the range of mechanisms that can be employed at the operating system level to realize concurrent systems and describe the benefits of each </t>
        </r>
      </text>
    </comment>
    <comment ref="E772" authorId="0">
      <text>
        <r>
          <rPr>
            <sz val="9"/>
            <color indexed="81"/>
            <rFont val="Tahoma"/>
            <family val="2"/>
          </rPr>
          <t xml:space="preserve">Explain the different states that a task may pass through and the data structures needed to support the management of many tasks </t>
        </r>
      </text>
    </comment>
    <comment ref="E773" authorId="0">
      <text>
        <r>
          <rPr>
            <sz val="9"/>
            <color indexed="81"/>
            <rFont val="Tahoma"/>
            <family val="2"/>
          </rPr>
          <t xml:space="preserve">Summarize techniques for achieving synchronization in an operating system (e.g., describe how to implement a semaphore using OS primitives) </t>
        </r>
      </text>
    </comment>
    <comment ref="E774" authorId="0">
      <text>
        <r>
          <rPr>
            <sz val="9"/>
            <color indexed="81"/>
            <rFont val="Tahoma"/>
            <family val="2"/>
          </rPr>
          <t xml:space="preserve">Describe reasons for using interrupts, dispatching, and context switching to support concurrency in an operating system </t>
        </r>
      </text>
    </comment>
    <comment ref="E775" authorId="0">
      <text>
        <r>
          <rPr>
            <sz val="9"/>
            <color indexed="81"/>
            <rFont val="Tahoma"/>
            <family val="2"/>
          </rPr>
          <t xml:space="preserve">Create state and transition diagrams for simple problem domains </t>
        </r>
      </text>
    </comment>
    <comment ref="E778" authorId="0">
      <text>
        <r>
          <rPr>
            <sz val="9"/>
            <color indexed="81"/>
            <rFont val="Tahoma"/>
            <family val="2"/>
          </rPr>
          <t xml:space="preserve">Compare and contrast the common algorithms used for both preemptive and non-preemptive scheduling of tasks in operating systems, such as priority, performance comparison, and fair-share schemes </t>
        </r>
      </text>
    </comment>
    <comment ref="E779" authorId="0">
      <text>
        <r>
          <rPr>
            <sz val="9"/>
            <color indexed="81"/>
            <rFont val="Tahoma"/>
            <family val="2"/>
          </rPr>
          <t xml:space="preserve">Describe relationships between scheduling algorithms and application domains </t>
        </r>
      </text>
    </comment>
    <comment ref="E780" authorId="0">
      <text>
        <r>
          <rPr>
            <sz val="9"/>
            <color indexed="81"/>
            <rFont val="Tahoma"/>
            <family val="2"/>
          </rPr>
          <t xml:space="preserve">Discuss the types of processor scheduling such as short-term, medium-term, long-term, and I/O </t>
        </r>
      </text>
    </comment>
    <comment ref="E781" authorId="0">
      <text>
        <r>
          <rPr>
            <sz val="9"/>
            <color indexed="81"/>
            <rFont val="Tahoma"/>
            <family val="2"/>
          </rPr>
          <t xml:space="preserve">Describe the difference between processes and threads </t>
        </r>
      </text>
    </comment>
    <comment ref="E782" authorId="0">
      <text>
        <r>
          <rPr>
            <sz val="9"/>
            <color indexed="81"/>
            <rFont val="Tahoma"/>
            <family val="2"/>
          </rPr>
          <t xml:space="preserve">Compare and contrast static and dynamic approaches to real-time scheduling </t>
        </r>
      </text>
    </comment>
    <comment ref="E783" authorId="0">
      <text>
        <r>
          <rPr>
            <sz val="9"/>
            <color indexed="81"/>
            <rFont val="Tahoma"/>
            <family val="2"/>
          </rPr>
          <t xml:space="preserve">Discuss the need for preemption and deadline scheduling </t>
        </r>
      </text>
    </comment>
    <comment ref="E784" authorId="0">
      <text>
        <r>
          <rPr>
            <sz val="9"/>
            <color indexed="81"/>
            <rFont val="Tahoma"/>
            <family val="2"/>
          </rPr>
          <t xml:space="preserve">Identify ways that the logic embodied in scheduling algorithms are applicable to other domains, such as disk I/O, network scheduling, project scheduling, and problems beyond computing </t>
        </r>
      </text>
    </comment>
    <comment ref="E787" authorId="0">
      <text>
        <r>
          <rPr>
            <sz val="9"/>
            <color indexed="81"/>
            <rFont val="Tahoma"/>
            <family val="2"/>
          </rPr>
          <t xml:space="preserve">Explain memory hierarchy and cost-performance trade-offs </t>
        </r>
      </text>
    </comment>
    <comment ref="E788" authorId="0">
      <text>
        <r>
          <rPr>
            <sz val="9"/>
            <color indexed="81"/>
            <rFont val="Tahoma"/>
            <family val="2"/>
          </rPr>
          <t xml:space="preserve">Summarize the principles of virtual memory as applied to caching and paging </t>
        </r>
      </text>
    </comment>
    <comment ref="E789" authorId="0">
      <text>
        <r>
          <rPr>
            <sz val="9"/>
            <color indexed="81"/>
            <rFont val="Tahoma"/>
            <family val="2"/>
          </rPr>
          <t xml:space="preserve">Evaluate the trade-offs in terms of memory size (main memory, cache memory, auxiliary memory) and processor speed </t>
        </r>
      </text>
    </comment>
    <comment ref="E790" authorId="0">
      <text>
        <r>
          <rPr>
            <sz val="9"/>
            <color indexed="81"/>
            <rFont val="Tahoma"/>
            <family val="2"/>
          </rPr>
          <t xml:space="preserve">Defend the different ways of allocating memory to tasks, citing the relative merits of each </t>
        </r>
      </text>
    </comment>
    <comment ref="E791" authorId="0">
      <text>
        <r>
          <rPr>
            <sz val="9"/>
            <color indexed="81"/>
            <rFont val="Tahoma"/>
            <family val="2"/>
          </rPr>
          <t xml:space="preserve">Describe the reason for and use of cache memory (performance and proximity, different dimension of how caches complicate isolation and VM abstraction) </t>
        </r>
      </text>
    </comment>
    <comment ref="E792" authorId="0">
      <text>
        <r>
          <rPr>
            <sz val="9"/>
            <color indexed="81"/>
            <rFont val="Tahoma"/>
            <family val="2"/>
          </rPr>
          <t xml:space="preserve">Discuss the concept of thrashing, both in terms of the reasons it occurs and the techniques used to recognize and manage the problem </t>
        </r>
      </text>
    </comment>
    <comment ref="E795" authorId="0">
      <text>
        <r>
          <rPr>
            <sz val="9"/>
            <color indexed="81"/>
            <rFont val="Tahoma"/>
            <family val="2"/>
          </rPr>
          <t xml:space="preserve">Defend the need for protection and security in an OS (cross reference IAS/Security Architecture and Systems Administration/Investigating Operating Systems Security for various systems) </t>
        </r>
      </text>
    </comment>
    <comment ref="E796" authorId="0">
      <text>
        <r>
          <rPr>
            <sz val="9"/>
            <color indexed="81"/>
            <rFont val="Tahoma"/>
            <family val="2"/>
          </rPr>
          <t xml:space="preserve">Summarize the features and limitations of an operating system used to provide protection and security </t>
        </r>
      </text>
    </comment>
    <comment ref="E797" authorId="0">
      <text>
        <r>
          <rPr>
            <sz val="9"/>
            <color indexed="81"/>
            <rFont val="Tahoma"/>
            <family val="2"/>
          </rPr>
          <t xml:space="preserve">Explain the mechanisms available in an OS to control access to resources </t>
        </r>
      </text>
    </comment>
    <comment ref="E798" authorId="0">
      <text>
        <r>
          <rPr>
            <sz val="9"/>
            <color indexed="81"/>
            <rFont val="Tahoma"/>
            <family val="2"/>
          </rPr>
          <t xml:space="preserve">Carry out simple system administration tasks according to a security policy, for example creating accounts, setting permissions, applying patches, and arranging for regular backups </t>
        </r>
      </text>
    </comment>
    <comment ref="E801" authorId="0">
      <text>
        <r>
          <rPr>
            <sz val="9"/>
            <color indexed="81"/>
            <rFont val="Tahoma"/>
            <family val="2"/>
          </rPr>
          <t xml:space="preserve">Explain the concept of virtual memory and how it is realized in hardware and software </t>
        </r>
      </text>
    </comment>
    <comment ref="E802" authorId="0">
      <text>
        <r>
          <rPr>
            <sz val="9"/>
            <color indexed="81"/>
            <rFont val="Tahoma"/>
            <family val="2"/>
          </rPr>
          <t xml:space="preserve">Differentiate emulation and isolation </t>
        </r>
      </text>
    </comment>
    <comment ref="E803" authorId="0">
      <text>
        <r>
          <rPr>
            <sz val="9"/>
            <color indexed="81"/>
            <rFont val="Tahoma"/>
            <family val="2"/>
          </rPr>
          <t xml:space="preserve">Evaluate virtualization trade-offs </t>
        </r>
      </text>
    </comment>
    <comment ref="E804" authorId="0">
      <text>
        <r>
          <rPr>
            <sz val="9"/>
            <color indexed="81"/>
            <rFont val="Tahoma"/>
            <family val="2"/>
          </rPr>
          <t>Discuss hypervisors and the need for them in conjunction with different types of hypervisors</t>
        </r>
      </text>
    </comment>
    <comment ref="E807" authorId="0">
      <text>
        <r>
          <rPr>
            <sz val="9"/>
            <color indexed="81"/>
            <rFont val="Tahoma"/>
            <family val="2"/>
          </rPr>
          <t xml:space="preserve">Explain the key difference between serial and parallel devices and identify the conditions in which each is appropriate </t>
        </r>
      </text>
    </comment>
    <comment ref="E808" authorId="0">
      <text>
        <r>
          <rPr>
            <sz val="9"/>
            <color indexed="81"/>
            <rFont val="Tahoma"/>
            <family val="2"/>
          </rPr>
          <t xml:space="preserve">Identify the relationship between the physical hardware and the virtual devices maintained by the operating system </t>
        </r>
      </text>
    </comment>
    <comment ref="E809" authorId="0">
      <text>
        <r>
          <rPr>
            <sz val="9"/>
            <color indexed="81"/>
            <rFont val="Tahoma"/>
            <family val="2"/>
          </rPr>
          <t xml:space="preserve">Explain buffering and describe strategies for implementing it </t>
        </r>
      </text>
    </comment>
    <comment ref="E810" authorId="0">
      <text>
        <r>
          <rPr>
            <sz val="9"/>
            <color indexed="81"/>
            <rFont val="Tahoma"/>
            <family val="2"/>
          </rPr>
          <t xml:space="preserve">Differentiate the mechanisms used in interfacing a range of devices (including hand-held devices, networks, multimedia) to a computer and explain the implications of these for the design of an operating system </t>
        </r>
      </text>
    </comment>
    <comment ref="E811" authorId="0">
      <text>
        <r>
          <rPr>
            <sz val="9"/>
            <color indexed="81"/>
            <rFont val="Tahoma"/>
            <family val="2"/>
          </rPr>
          <t xml:space="preserve">Describe the advantages and disadvantages of direct memory access and discuss the circumstances in which its use is warranted </t>
        </r>
      </text>
    </comment>
    <comment ref="E812" authorId="0">
      <text>
        <r>
          <rPr>
            <sz val="9"/>
            <color indexed="81"/>
            <rFont val="Tahoma"/>
            <family val="2"/>
          </rPr>
          <t xml:space="preserve">Identify the requirements for failure recovery </t>
        </r>
      </text>
    </comment>
    <comment ref="E813" authorId="0">
      <text>
        <r>
          <rPr>
            <sz val="9"/>
            <color indexed="81"/>
            <rFont val="Tahoma"/>
            <family val="2"/>
          </rPr>
          <t xml:space="preserve">Implement a simple device driver for a range of possible devices </t>
        </r>
      </text>
    </comment>
    <comment ref="E816" authorId="0">
      <text>
        <r>
          <rPr>
            <sz val="9"/>
            <color indexed="81"/>
            <rFont val="Tahoma"/>
            <family val="2"/>
          </rPr>
          <t xml:space="preserve">Summarize the full range of considerations in the design of file systems </t>
        </r>
      </text>
    </comment>
    <comment ref="E817" authorId="0">
      <text>
        <r>
          <rPr>
            <sz val="9"/>
            <color indexed="81"/>
            <rFont val="Tahoma"/>
            <family val="2"/>
          </rPr>
          <t xml:space="preserve">Compare and contrast different approaches to file organization, recognizing the strengths and weaknesses of each </t>
        </r>
      </text>
    </comment>
    <comment ref="E818" authorId="0">
      <text>
        <r>
          <rPr>
            <sz val="9"/>
            <color indexed="81"/>
            <rFont val="Tahoma"/>
            <family val="2"/>
          </rPr>
          <t xml:space="preserve">Summarize how hardware developments have led to changes in the priorities for the design and the management of file systems </t>
        </r>
      </text>
    </comment>
    <comment ref="E819" authorId="0">
      <text>
        <r>
          <rPr>
            <sz val="9"/>
            <color indexed="81"/>
            <rFont val="Tahoma"/>
            <family val="2"/>
          </rPr>
          <t>Summarize the use of journaling and how log-structured file systems enhance fault tolerance</t>
        </r>
      </text>
    </comment>
    <comment ref="E822" authorId="0">
      <text>
        <r>
          <rPr>
            <sz val="9"/>
            <color indexed="81"/>
            <rFont val="Tahoma"/>
            <family val="2"/>
          </rPr>
          <t xml:space="preserve">Describe what makes a system a real-time system </t>
        </r>
      </text>
    </comment>
    <comment ref="E823" authorId="0">
      <text>
        <r>
          <rPr>
            <sz val="9"/>
            <color indexed="81"/>
            <rFont val="Tahoma"/>
            <family val="2"/>
          </rPr>
          <t xml:space="preserve">Explain the presence of and describe the characteristics of latency in real-time systems </t>
        </r>
      </text>
    </comment>
    <comment ref="E824" authorId="0">
      <text>
        <r>
          <rPr>
            <sz val="9"/>
            <color indexed="81"/>
            <rFont val="Tahoma"/>
            <family val="2"/>
          </rPr>
          <t xml:space="preserve">Summarize special concerns that real-time systems present and how these concerns are addressed </t>
        </r>
      </text>
    </comment>
    <comment ref="E827" authorId="0">
      <text>
        <r>
          <rPr>
            <sz val="9"/>
            <color indexed="81"/>
            <rFont val="Tahoma"/>
            <family val="2"/>
          </rPr>
          <t xml:space="preserve">Explain the relevance of the terms fault tolerance, reliability, and availability </t>
        </r>
      </text>
    </comment>
    <comment ref="E828" authorId="0">
      <text>
        <r>
          <rPr>
            <sz val="9"/>
            <color indexed="81"/>
            <rFont val="Tahoma"/>
            <family val="2"/>
          </rPr>
          <t xml:space="preserve">Outline the range of methods for implementing fault tolerance in an operating system </t>
        </r>
      </text>
    </comment>
    <comment ref="E829" authorId="0">
      <text>
        <r>
          <rPr>
            <sz val="9"/>
            <color indexed="81"/>
            <rFont val="Tahoma"/>
            <family val="2"/>
          </rPr>
          <t xml:space="preserve">Explain how an operating system can continue functioning after a fault occurs </t>
        </r>
      </text>
    </comment>
    <comment ref="E832" authorId="0">
      <text>
        <r>
          <rPr>
            <sz val="9"/>
            <color indexed="81"/>
            <rFont val="Tahoma"/>
            <family val="2"/>
          </rPr>
          <t xml:space="preserve">Describe the performance measurements used to determine how a system performs </t>
        </r>
      </text>
    </comment>
    <comment ref="E833" authorId="0">
      <text>
        <r>
          <rPr>
            <sz val="9"/>
            <color indexed="81"/>
            <rFont val="Tahoma"/>
            <family val="2"/>
          </rPr>
          <t xml:space="preserve">Explain the main evaluation models used to evaluate a system </t>
        </r>
      </text>
    </comment>
    <comment ref="E836" authorId="0">
      <text>
        <r>
          <rPr>
            <sz val="9"/>
            <color indexed="81"/>
            <rFont val="Tahoma"/>
            <family val="2"/>
          </rPr>
          <t xml:space="preserve">Describe how platform-based development differs from general purpose programming </t>
        </r>
      </text>
    </comment>
    <comment ref="E837" authorId="0">
      <text>
        <r>
          <rPr>
            <sz val="9"/>
            <color indexed="81"/>
            <rFont val="Tahoma"/>
            <family val="2"/>
          </rPr>
          <t xml:space="preserve">List characteristics of platform languages </t>
        </r>
      </text>
    </comment>
    <comment ref="E838" authorId="0">
      <text>
        <r>
          <rPr>
            <sz val="9"/>
            <color indexed="81"/>
            <rFont val="Tahoma"/>
            <family val="2"/>
          </rPr>
          <t xml:space="preserve">Write and execute a simple platform-based program </t>
        </r>
      </text>
    </comment>
    <comment ref="E839" authorId="0">
      <text>
        <r>
          <rPr>
            <sz val="9"/>
            <color indexed="81"/>
            <rFont val="Tahoma"/>
            <family val="2"/>
          </rPr>
          <t>List the advantages and disadvantages of programming with platform constraints</t>
        </r>
      </text>
    </comment>
    <comment ref="E842" authorId="0">
      <text>
        <r>
          <rPr>
            <sz val="9"/>
            <color indexed="81"/>
            <rFont val="Tahoma"/>
            <family val="2"/>
          </rPr>
          <t xml:space="preserve">Design and Implement a simple web application  </t>
        </r>
      </text>
    </comment>
    <comment ref="E843" authorId="0">
      <text>
        <r>
          <rPr>
            <sz val="9"/>
            <color indexed="81"/>
            <rFont val="Tahoma"/>
            <family val="2"/>
          </rPr>
          <t xml:space="preserve">Describe the constraints that the web puts on developers </t>
        </r>
      </text>
    </comment>
    <comment ref="E844" authorId="0">
      <text>
        <r>
          <rPr>
            <sz val="9"/>
            <color indexed="81"/>
            <rFont val="Tahoma"/>
            <family val="2"/>
          </rPr>
          <t xml:space="preserve">Compare and contrast web programming with general purpose programming </t>
        </r>
      </text>
    </comment>
    <comment ref="E845" authorId="0">
      <text>
        <r>
          <rPr>
            <sz val="9"/>
            <color indexed="81"/>
            <rFont val="Tahoma"/>
            <family val="2"/>
          </rPr>
          <t xml:space="preserve">Describe the differences between Software-as-a-Service and traditional software products </t>
        </r>
      </text>
    </comment>
    <comment ref="E846" authorId="0">
      <text>
        <r>
          <rPr>
            <sz val="9"/>
            <color indexed="81"/>
            <rFont val="Tahoma"/>
            <family val="2"/>
          </rPr>
          <t xml:space="preserve">Discuss how web standards impact software development </t>
        </r>
      </text>
    </comment>
    <comment ref="E847" authorId="0">
      <text>
        <r>
          <rPr>
            <sz val="9"/>
            <color indexed="81"/>
            <rFont val="Tahoma"/>
            <family val="2"/>
          </rPr>
          <t xml:space="preserve">Review an existing web application against a current web standard </t>
        </r>
      </text>
    </comment>
    <comment ref="E850" authorId="0">
      <text>
        <r>
          <rPr>
            <sz val="9"/>
            <color indexed="81"/>
            <rFont val="Tahoma"/>
            <family val="2"/>
          </rPr>
          <t xml:space="preserve">Design and implement a mobile application for a given mobile platform. </t>
        </r>
      </text>
    </comment>
    <comment ref="E851" authorId="0">
      <text>
        <r>
          <rPr>
            <sz val="9"/>
            <color indexed="81"/>
            <rFont val="Tahoma"/>
            <family val="2"/>
          </rPr>
          <t>Discuss the constraints that mobile platforms put on developers</t>
        </r>
      </text>
    </comment>
    <comment ref="E852" authorId="0">
      <text>
        <r>
          <rPr>
            <sz val="9"/>
            <color indexed="81"/>
            <rFont val="Tahoma"/>
            <family val="2"/>
          </rPr>
          <t xml:space="preserve">Discuss the performance vs. power tradeoff </t>
        </r>
      </text>
    </comment>
    <comment ref="E853" authorId="0">
      <text>
        <r>
          <rPr>
            <sz val="9"/>
            <color indexed="81"/>
            <rFont val="Tahoma"/>
            <family val="2"/>
          </rPr>
          <t xml:space="preserve">Compare and Contrast mobile programming with general purpose programming </t>
        </r>
      </text>
    </comment>
    <comment ref="E856" authorId="0">
      <text>
        <r>
          <rPr>
            <sz val="9"/>
            <color indexed="81"/>
            <rFont val="Tahoma"/>
            <family val="2"/>
          </rPr>
          <t xml:space="preserve">Design and implement an industrial application on a given platform (Lego Mindstorms, Matlab, etc.) </t>
        </r>
      </text>
    </comment>
    <comment ref="E857" authorId="0">
      <text>
        <r>
          <rPr>
            <sz val="9"/>
            <color indexed="81"/>
            <rFont val="Tahoma"/>
            <family val="2"/>
          </rPr>
          <t xml:space="preserve">Compare and contrast domain specific languages with general purpose programming languages.  </t>
        </r>
      </text>
    </comment>
    <comment ref="E858" authorId="0">
      <text>
        <r>
          <rPr>
            <sz val="9"/>
            <color indexed="81"/>
            <rFont val="Tahoma"/>
            <family val="2"/>
          </rPr>
          <t xml:space="preserve">Discuss the constraints that a given industrial platforms impose on developers </t>
        </r>
      </text>
    </comment>
    <comment ref="E861" authorId="0">
      <text>
        <r>
          <rPr>
            <sz val="9"/>
            <color indexed="81"/>
            <rFont val="Tahoma"/>
            <family val="2"/>
          </rPr>
          <t xml:space="preserve">Design and Implement a simple application on a game platform. </t>
        </r>
      </text>
    </comment>
    <comment ref="E862" authorId="0">
      <text>
        <r>
          <rPr>
            <sz val="9"/>
            <color indexed="81"/>
            <rFont val="Tahoma"/>
            <family val="2"/>
          </rPr>
          <t xml:space="preserve">Describe the constraints that game platforms impose on developers. </t>
        </r>
      </text>
    </comment>
    <comment ref="E863" authorId="0">
      <text>
        <r>
          <rPr>
            <sz val="9"/>
            <color indexed="81"/>
            <rFont val="Tahoma"/>
            <family val="2"/>
          </rPr>
          <t xml:space="preserve">Compare and contrast game programming with general purpose programming </t>
        </r>
      </text>
    </comment>
    <comment ref="E866" authorId="0">
      <text>
        <r>
          <rPr>
            <sz val="9"/>
            <color indexed="81"/>
            <rFont val="Tahoma"/>
            <family val="2"/>
          </rPr>
          <t xml:space="preserve">Distinguish using computational resources for a faster answer from managing efficient access to a shared resource </t>
        </r>
      </text>
    </comment>
    <comment ref="E867" authorId="0">
      <text>
        <r>
          <rPr>
            <sz val="9"/>
            <color indexed="81"/>
            <rFont val="Tahoma"/>
            <family val="2"/>
          </rPr>
          <t xml:space="preserve">Distinguish multiple sufficient programming constructs for synchronization that may be inter-implementable but have complementary advantages </t>
        </r>
      </text>
    </comment>
    <comment ref="E868" authorId="0">
      <text>
        <r>
          <rPr>
            <sz val="9"/>
            <color indexed="81"/>
            <rFont val="Tahoma"/>
            <family val="2"/>
          </rPr>
          <t xml:space="preserve">Distinguish data races from higher level races </t>
        </r>
      </text>
    </comment>
    <comment ref="E871" authorId="0">
      <text>
        <r>
          <rPr>
            <sz val="9"/>
            <color indexed="81"/>
            <rFont val="Tahoma"/>
            <family val="2"/>
          </rPr>
          <t xml:space="preserve">Explain why synchronization is necessary in a specific parallel program </t>
        </r>
      </text>
    </comment>
    <comment ref="E872" authorId="0">
      <text>
        <r>
          <rPr>
            <sz val="9"/>
            <color indexed="81"/>
            <rFont val="Tahoma"/>
            <family val="2"/>
          </rPr>
          <t xml:space="preserve">Write a correct and scalable parallel algorithm </t>
        </r>
      </text>
    </comment>
    <comment ref="E873" authorId="0">
      <text>
        <r>
          <rPr>
            <sz val="9"/>
            <color indexed="81"/>
            <rFont val="Tahoma"/>
            <family val="2"/>
          </rPr>
          <t xml:space="preserve">Parallelize an algorithm by applying task-based decomposition </t>
        </r>
      </text>
    </comment>
    <comment ref="E874" authorId="0">
      <text>
        <r>
          <rPr>
            <sz val="9"/>
            <color indexed="81"/>
            <rFont val="Tahoma"/>
            <family val="2"/>
          </rPr>
          <t xml:space="preserve">Parallelize an algorithm by applying data-parallel decomposition </t>
        </r>
      </text>
    </comment>
    <comment ref="E877" authorId="0">
      <text>
        <r>
          <rPr>
            <sz val="9"/>
            <color indexed="81"/>
            <rFont val="Tahoma"/>
            <family val="2"/>
          </rPr>
          <t xml:space="preserve">Use mutual exclusion to avoid a given race condition </t>
        </r>
      </text>
    </comment>
    <comment ref="E878" authorId="0">
      <text>
        <r>
          <rPr>
            <sz val="9"/>
            <color indexed="81"/>
            <rFont val="Tahoma"/>
            <family val="2"/>
          </rPr>
          <t>Give an example of an ordering of accesses among concurrent activities that is not sequentially consistent</t>
        </r>
      </text>
    </comment>
    <comment ref="E879" authorId="0">
      <text>
        <r>
          <rPr>
            <sz val="9"/>
            <color indexed="81"/>
            <rFont val="Tahoma"/>
            <family val="2"/>
          </rPr>
          <t xml:space="preserve">Give an example of a scenario in which blocking message sends can deadlock </t>
        </r>
      </text>
    </comment>
    <comment ref="E880" authorId="0">
      <text>
        <r>
          <rPr>
            <sz val="9"/>
            <color indexed="81"/>
            <rFont val="Tahoma"/>
            <family val="2"/>
          </rPr>
          <t xml:space="preserve">Explain when and why multicast or event-based messaging can be preferable to alternatives </t>
        </r>
      </text>
    </comment>
    <comment ref="E881" authorId="0">
      <text>
        <r>
          <rPr>
            <sz val="9"/>
            <color indexed="81"/>
            <rFont val="Tahoma"/>
            <family val="2"/>
          </rPr>
          <t>Write a program that correctly terminates when all of a set of concurrent tasks have completed</t>
        </r>
      </text>
    </comment>
    <comment ref="E882" authorId="0">
      <text>
        <r>
          <rPr>
            <sz val="9"/>
            <color indexed="81"/>
            <rFont val="Tahoma"/>
            <family val="2"/>
          </rPr>
          <t xml:space="preserve">Use a properly synchronized queue to buffer data passed among activities </t>
        </r>
      </text>
    </comment>
    <comment ref="E883" authorId="0">
      <text>
        <r>
          <rPr>
            <sz val="9"/>
            <color indexed="81"/>
            <rFont val="Tahoma"/>
            <family val="2"/>
          </rPr>
          <t xml:space="preserve">Explain why checks for preconditions, and actions based on these checks, must share the same unit of atomicity to be effective </t>
        </r>
      </text>
    </comment>
    <comment ref="E884" authorId="0">
      <text>
        <r>
          <rPr>
            <sz val="9"/>
            <color indexed="81"/>
            <rFont val="Tahoma"/>
            <family val="2"/>
          </rPr>
          <t xml:space="preserve">Write a test program that can reveal a concurrent programming error; for example, missing an update when two activities both try to increment a variable </t>
        </r>
      </text>
    </comment>
    <comment ref="E885" authorId="0">
      <text>
        <r>
          <rPr>
            <sz val="9"/>
            <color indexed="81"/>
            <rFont val="Tahoma"/>
            <family val="2"/>
          </rPr>
          <t xml:space="preserve">Describe at least one design technique for avoiding liveness failures in programs using multiple locks or semaphores </t>
        </r>
      </text>
    </comment>
    <comment ref="E886" authorId="0">
      <text>
        <r>
          <rPr>
            <sz val="9"/>
            <color indexed="81"/>
            <rFont val="Tahoma"/>
            <family val="2"/>
          </rPr>
          <t xml:space="preserve">Describe the relative merits of optimistic versus conservative concurrency control under different rates of contention among updates </t>
        </r>
      </text>
    </comment>
    <comment ref="E887" authorId="0">
      <text>
        <r>
          <rPr>
            <sz val="9"/>
            <color indexed="81"/>
            <rFont val="Tahoma"/>
            <family val="2"/>
          </rPr>
          <t xml:space="preserve">Give an example of a scenario in which an attempted optimistic update may never complete </t>
        </r>
      </text>
    </comment>
    <comment ref="E888" authorId="0">
      <text>
        <r>
          <rPr>
            <sz val="9"/>
            <color indexed="81"/>
            <rFont val="Tahoma"/>
            <family val="2"/>
          </rPr>
          <t xml:space="preserve">Use semaphores or condition variables to block threads until a necessary precondition holds </t>
        </r>
      </text>
    </comment>
    <comment ref="E891" authorId="0">
      <text>
        <r>
          <rPr>
            <sz val="9"/>
            <color indexed="81"/>
            <rFont val="Tahoma"/>
            <family val="2"/>
          </rPr>
          <t xml:space="preserve">Define “critical path”, “work”, and “span” </t>
        </r>
      </text>
    </comment>
    <comment ref="E892" authorId="0">
      <text>
        <r>
          <rPr>
            <sz val="9"/>
            <color indexed="81"/>
            <rFont val="Tahoma"/>
            <family val="2"/>
          </rPr>
          <t xml:space="preserve">Compute the work and span, and determine the critical path with respect to a parallel execution diagram </t>
        </r>
      </text>
    </comment>
    <comment ref="E893" authorId="0">
      <text>
        <r>
          <rPr>
            <sz val="9"/>
            <color indexed="81"/>
            <rFont val="Tahoma"/>
            <family val="2"/>
          </rPr>
          <t xml:space="preserve">Define “speed-up” and explain the notion of an algorithm’s scalability in this regard </t>
        </r>
      </text>
    </comment>
    <comment ref="E894" authorId="0">
      <text>
        <r>
          <rPr>
            <sz val="9"/>
            <color indexed="81"/>
            <rFont val="Tahoma"/>
            <family val="2"/>
          </rPr>
          <t>Identify independent tasks in a program that may be parallelized</t>
        </r>
      </text>
    </comment>
    <comment ref="E895" authorId="0">
      <text>
        <r>
          <rPr>
            <sz val="9"/>
            <color indexed="81"/>
            <rFont val="Tahoma"/>
            <family val="2"/>
          </rPr>
          <t>Characterize features of a workload that allow or prevent it from being naturally parallelized</t>
        </r>
      </text>
    </comment>
    <comment ref="E896" authorId="0">
      <text>
        <r>
          <rPr>
            <sz val="9"/>
            <color indexed="81"/>
            <rFont val="Tahoma"/>
            <family val="2"/>
          </rPr>
          <t xml:space="preserve">Implement a parallel divide-and-conquer and/or graph algorithm and empirically measure its performance relative to its sequential analog </t>
        </r>
      </text>
    </comment>
    <comment ref="E897" authorId="0">
      <text>
        <r>
          <rPr>
            <sz val="9"/>
            <color indexed="81"/>
            <rFont val="Tahoma"/>
            <family val="2"/>
          </rPr>
          <t xml:space="preserve">Decompose a problem (e.g., counting the number of occurrences of some word in a document) via map and reduce operations </t>
        </r>
      </text>
    </comment>
    <comment ref="E898" authorId="0">
      <text>
        <r>
          <rPr>
            <sz val="9"/>
            <color indexed="81"/>
            <rFont val="Tahoma"/>
            <family val="2"/>
          </rPr>
          <t>Provide an example of a problem that fits the producer-consumer paradigm</t>
        </r>
      </text>
    </comment>
    <comment ref="E899" authorId="0">
      <text>
        <r>
          <rPr>
            <sz val="9"/>
            <color indexed="81"/>
            <rFont val="Tahoma"/>
            <family val="2"/>
          </rPr>
          <t>Give examples of problems where pipelining would be an effective means of parallelization</t>
        </r>
      </text>
    </comment>
    <comment ref="E900" authorId="0">
      <text>
        <r>
          <rPr>
            <sz val="9"/>
            <color indexed="81"/>
            <rFont val="Tahoma"/>
            <family val="2"/>
          </rPr>
          <t xml:space="preserve">Identify issues that arise in producer-consumer algorithms and mechanisms that may be used for addressing them </t>
        </r>
      </text>
    </comment>
    <comment ref="E903" authorId="0">
      <text>
        <r>
          <rPr>
            <sz val="9"/>
            <color indexed="81"/>
            <rFont val="Tahoma"/>
            <family val="2"/>
          </rPr>
          <t>Explain the differences between shared and distributed memory</t>
        </r>
      </text>
    </comment>
    <comment ref="E904" authorId="0">
      <text>
        <r>
          <rPr>
            <sz val="9"/>
            <color indexed="81"/>
            <rFont val="Tahoma"/>
            <family val="2"/>
          </rPr>
          <t xml:space="preserve">Describe the SMP architecture and note its key features </t>
        </r>
      </text>
    </comment>
    <comment ref="E905" authorId="0">
      <text>
        <r>
          <rPr>
            <sz val="9"/>
            <color indexed="81"/>
            <rFont val="Tahoma"/>
            <family val="2"/>
          </rPr>
          <t xml:space="preserve">Characterize the kinds of tasks that are a natural match for SIMD machines </t>
        </r>
      </text>
    </comment>
    <comment ref="E906" authorId="0">
      <text>
        <r>
          <rPr>
            <sz val="9"/>
            <color indexed="81"/>
            <rFont val="Tahoma"/>
            <family val="2"/>
          </rPr>
          <t xml:space="preserve">Explain the features of each classification in Flynn’s taxonomy </t>
        </r>
      </text>
    </comment>
    <comment ref="E907" authorId="0">
      <text>
        <r>
          <rPr>
            <sz val="9"/>
            <color indexed="81"/>
            <rFont val="Tahoma"/>
            <family val="2"/>
          </rPr>
          <t xml:space="preserve">Describe the challenges in maintaining cache coherence </t>
        </r>
      </text>
    </comment>
    <comment ref="E908" authorId="0">
      <text>
        <r>
          <rPr>
            <sz val="9"/>
            <color indexed="81"/>
            <rFont val="Tahoma"/>
            <family val="2"/>
          </rPr>
          <t xml:space="preserve">Describe the key features of different distributed system topologies </t>
        </r>
      </text>
    </comment>
    <comment ref="E911" authorId="0">
      <text>
        <r>
          <rPr>
            <sz val="9"/>
            <color indexed="81"/>
            <rFont val="Tahoma"/>
            <family val="2"/>
          </rPr>
          <t xml:space="preserve">Calculate the implications of Amdahl’s law for a particular parallel algorithm </t>
        </r>
      </text>
    </comment>
    <comment ref="E912" authorId="0">
      <text>
        <r>
          <rPr>
            <sz val="9"/>
            <color indexed="81"/>
            <rFont val="Tahoma"/>
            <family val="2"/>
          </rPr>
          <t xml:space="preserve">Describe how data distribution/layout can affect an algorithm’s communication costs </t>
        </r>
      </text>
    </comment>
    <comment ref="E913" authorId="0">
      <text>
        <r>
          <rPr>
            <sz val="9"/>
            <color indexed="81"/>
            <rFont val="Tahoma"/>
            <family val="2"/>
          </rPr>
          <t xml:space="preserve">Detect and correct a load imbalance </t>
        </r>
      </text>
    </comment>
    <comment ref="E914" authorId="0">
      <text>
        <r>
          <rPr>
            <sz val="9"/>
            <color indexed="81"/>
            <rFont val="Tahoma"/>
            <family val="2"/>
          </rPr>
          <t xml:space="preserve">Detect and correct an instance of false sharing </t>
        </r>
      </text>
    </comment>
    <comment ref="E915" authorId="0">
      <text>
        <r>
          <rPr>
            <sz val="9"/>
            <color indexed="81"/>
            <rFont val="Tahoma"/>
            <family val="2"/>
          </rPr>
          <t xml:space="preserve">Explain the impact of scheduling on parallel performance </t>
        </r>
      </text>
    </comment>
    <comment ref="E916" authorId="0">
      <text>
        <r>
          <rPr>
            <sz val="9"/>
            <color indexed="81"/>
            <rFont val="Tahoma"/>
            <family val="2"/>
          </rPr>
          <t xml:space="preserve">Explain performance impacts of data locality </t>
        </r>
      </text>
    </comment>
    <comment ref="E917" authorId="0">
      <text>
        <r>
          <rPr>
            <sz val="9"/>
            <color indexed="81"/>
            <rFont val="Tahoma"/>
            <family val="2"/>
          </rPr>
          <t xml:space="preserve">Explain the impact and trade-off related to power usage on parallel performance </t>
        </r>
      </text>
    </comment>
    <comment ref="E920" authorId="0">
      <text>
        <r>
          <rPr>
            <sz val="9"/>
            <color indexed="81"/>
            <rFont val="Tahoma"/>
            <family val="2"/>
          </rPr>
          <t xml:space="preserve">Distinguish network faults from other kinds of failures </t>
        </r>
      </text>
    </comment>
    <comment ref="E921" authorId="0">
      <text>
        <r>
          <rPr>
            <sz val="9"/>
            <color indexed="81"/>
            <rFont val="Tahoma"/>
            <family val="2"/>
          </rPr>
          <t xml:space="preserve">Explain why synchronization constructs such as simple locks are not useful in the presence of distributed faults </t>
        </r>
      </text>
    </comment>
    <comment ref="E922" authorId="0">
      <text>
        <r>
          <rPr>
            <sz val="9"/>
            <color indexed="81"/>
            <rFont val="Tahoma"/>
            <family val="2"/>
          </rPr>
          <t xml:space="preserve">Give examples of problems for which consensus algorithms such as leader election are required </t>
        </r>
      </text>
    </comment>
    <comment ref="E923" authorId="0">
      <text>
        <r>
          <rPr>
            <sz val="9"/>
            <color indexed="81"/>
            <rFont val="Tahoma"/>
            <family val="2"/>
          </rPr>
          <t xml:space="preserve">Write a program that performs any required marshalling and conversion into message units, such as packets, to communicate interesting data between two hosts </t>
        </r>
      </text>
    </comment>
    <comment ref="E924" authorId="0">
      <text>
        <r>
          <rPr>
            <sz val="9"/>
            <color indexed="81"/>
            <rFont val="Tahoma"/>
            <family val="2"/>
          </rPr>
          <t xml:space="preserve">Measure the observed throughput and response latency across hosts in a given network </t>
        </r>
      </text>
    </comment>
    <comment ref="E925" authorId="0">
      <text>
        <r>
          <rPr>
            <sz val="9"/>
            <color indexed="81"/>
            <rFont val="Tahoma"/>
            <family val="2"/>
          </rPr>
          <t xml:space="preserve">Explain why no distributed system can be simultaneously consistent, available, and partition tolerant </t>
        </r>
      </text>
    </comment>
    <comment ref="E926" authorId="0">
      <text>
        <r>
          <rPr>
            <sz val="9"/>
            <color indexed="81"/>
            <rFont val="Tahoma"/>
            <family val="2"/>
          </rPr>
          <t xml:space="preserve">Implement a simple server -- for example, a spell checking service </t>
        </r>
      </text>
    </comment>
    <comment ref="E927" authorId="0">
      <text>
        <r>
          <rPr>
            <sz val="9"/>
            <color indexed="81"/>
            <rFont val="Tahoma"/>
            <family val="2"/>
          </rPr>
          <t xml:space="preserve">Explain the tradeoffs among overhead, scalability, and fault tolerance when choosing a stateful v. stateless design for a given service </t>
        </r>
      </text>
    </comment>
    <comment ref="E928" authorId="0">
      <text>
        <r>
          <rPr>
            <sz val="9"/>
            <color indexed="81"/>
            <rFont val="Tahoma"/>
            <family val="2"/>
          </rPr>
          <t xml:space="preserve">Describe the scalability challenges associated with a service growing to accommodate many clients, as well as those associated with a service only transiently having many clients  </t>
        </r>
      </text>
    </comment>
    <comment ref="E931" authorId="0">
      <text>
        <r>
          <rPr>
            <sz val="9"/>
            <color indexed="81"/>
            <rFont val="Tahoma"/>
            <family val="2"/>
          </rPr>
          <t>Discuss the importance of elasticity and resource management in cloud computing.</t>
        </r>
      </text>
    </comment>
    <comment ref="E932" authorId="0">
      <text>
        <r>
          <rPr>
            <sz val="9"/>
            <color indexed="81"/>
            <rFont val="Tahoma"/>
            <family val="2"/>
          </rPr>
          <t xml:space="preserve">Explain strategies to synchronize a common view of shared data across a collection of devices </t>
        </r>
      </text>
    </comment>
    <comment ref="E933" authorId="0">
      <text>
        <r>
          <rPr>
            <sz val="9"/>
            <color indexed="81"/>
            <rFont val="Tahoma"/>
            <family val="2"/>
          </rPr>
          <t>Explain the advantages and disadvantages of using virtualized infrastructure</t>
        </r>
      </text>
    </comment>
    <comment ref="E934" authorId="0">
      <text>
        <r>
          <rPr>
            <sz val="9"/>
            <color indexed="81"/>
            <rFont val="Tahoma"/>
            <family val="2"/>
          </rPr>
          <t xml:space="preserve">Deploy an application that uses cloud infrastructure for computing and/or data resources </t>
        </r>
      </text>
    </comment>
    <comment ref="E935" authorId="0">
      <text>
        <r>
          <rPr>
            <sz val="9"/>
            <color indexed="81"/>
            <rFont val="Tahoma"/>
            <family val="2"/>
          </rPr>
          <t xml:space="preserve">Appropriately partition an application between a client and resources </t>
        </r>
      </text>
    </comment>
    <comment ref="E938" authorId="0">
      <text>
        <r>
          <rPr>
            <sz val="9"/>
            <color indexed="81"/>
            <rFont val="Tahoma"/>
            <family val="2"/>
          </rPr>
          <t xml:space="preserve">Model a concurrent process using a formal model, such as pi-calculus </t>
        </r>
      </text>
    </comment>
    <comment ref="E939" authorId="0">
      <text>
        <r>
          <rPr>
            <sz val="9"/>
            <color indexed="81"/>
            <rFont val="Tahoma"/>
            <family val="2"/>
          </rPr>
          <t xml:space="preserve">Explain the characteristics of a particular formal parallel model </t>
        </r>
      </text>
    </comment>
    <comment ref="E940" authorId="0">
      <text>
        <r>
          <rPr>
            <sz val="9"/>
            <color indexed="81"/>
            <rFont val="Tahoma"/>
            <family val="2"/>
          </rPr>
          <t>Formally model a shared memory system to show if it is consistent</t>
        </r>
      </text>
    </comment>
    <comment ref="E941" authorId="0">
      <text>
        <r>
          <rPr>
            <sz val="9"/>
            <color indexed="81"/>
            <rFont val="Tahoma"/>
            <family val="2"/>
          </rPr>
          <t xml:space="preserve">Use a model to show progress guarantees in a parallel algorithm </t>
        </r>
      </text>
    </comment>
    <comment ref="E942" authorId="0">
      <text>
        <r>
          <rPr>
            <sz val="9"/>
            <color indexed="81"/>
            <rFont val="Tahoma"/>
            <family val="2"/>
          </rPr>
          <t>Use formal techniques to show that a parallel algorithm is correct with respect to a safety or liveness property</t>
        </r>
      </text>
    </comment>
    <comment ref="E943" authorId="0">
      <text>
        <r>
          <rPr>
            <sz val="9"/>
            <color indexed="81"/>
            <rFont val="Tahoma"/>
            <family val="2"/>
          </rPr>
          <t xml:space="preserve">Decide if a specific execution is linearizable or not </t>
        </r>
      </text>
    </comment>
    <comment ref="E946" authorId="0">
      <text>
        <r>
          <rPr>
            <sz val="9"/>
            <color indexed="81"/>
            <rFont val="Tahoma"/>
            <family val="2"/>
          </rPr>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r>
      </text>
    </comment>
    <comment ref="E947" authorId="0">
      <text>
        <r>
          <rPr>
            <sz val="9"/>
            <color indexed="81"/>
            <rFont val="Tahoma"/>
            <family val="2"/>
          </rPr>
          <t xml:space="preserve">Use subclassing to design simple class hierarchies that allow code to be reused for distinct subclasses. </t>
        </r>
      </text>
    </comment>
    <comment ref="E948" authorId="0">
      <text>
        <r>
          <rPr>
            <sz val="9"/>
            <color indexed="81"/>
            <rFont val="Tahoma"/>
            <family val="2"/>
          </rPr>
          <t>Correctly reason about control flow in a program using dynamic dispatch</t>
        </r>
      </text>
    </comment>
    <comment ref="E949" authorId="0">
      <text>
        <r>
          <rPr>
            <sz val="9"/>
            <color indexed="81"/>
            <rFont val="Tahoma"/>
            <family val="2"/>
          </rPr>
          <t xml:space="preserve">Use multiple encapsulation mechanisms, such as function closures, object-oriented interfaces, and support for abstract datatypes, in multiple programming languages. </t>
        </r>
      </text>
    </comment>
    <comment ref="E950" authorId="0">
      <text>
        <r>
          <rPr>
            <sz val="9"/>
            <color indexed="81"/>
            <rFont val="Tahoma"/>
            <family val="2"/>
          </rPr>
          <t>Define and use iterators and other operations on aggregates using idioms most natural in multiple programming languages, including taking functions as arguments.</t>
        </r>
      </text>
    </comment>
    <comment ref="E951" authorId="0">
      <text>
        <r>
          <rPr>
            <sz val="9"/>
            <color indexed="81"/>
            <rFont val="Tahoma"/>
            <family val="2"/>
          </rPr>
          <t xml:space="preserve">Explain the relationship between object-oriented inheritance (code-sharing and overriding) and subtyping (the idea of a subtype being usable in a context that expects the supertype). </t>
        </r>
      </text>
    </comment>
    <comment ref="E954" authorId="0">
      <text>
        <r>
          <rPr>
            <sz val="9"/>
            <color indexed="81"/>
            <rFont val="Tahoma"/>
            <family val="2"/>
          </rPr>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r>
      </text>
    </comment>
    <comment ref="E955" authorId="0">
      <text>
        <r>
          <rPr>
            <sz val="9"/>
            <color indexed="81"/>
            <rFont val="Tahoma"/>
            <family val="2"/>
          </rPr>
          <t>Write basic algorithms that avoid assigning to mutable state or considering reference equality.</t>
        </r>
      </text>
    </comment>
    <comment ref="E956" authorId="0">
      <text>
        <r>
          <rPr>
            <sz val="9"/>
            <color indexed="81"/>
            <rFont val="Tahoma"/>
            <family val="2"/>
          </rPr>
          <t xml:space="preserve">Write useful functions that take and return other functions. </t>
        </r>
      </text>
    </comment>
    <comment ref="E957" authorId="0">
      <text>
        <r>
          <rPr>
            <sz val="9"/>
            <color indexed="81"/>
            <rFont val="Tahoma"/>
            <family val="2"/>
          </rPr>
          <t xml:space="preserve">Use multiple encapsulation mechanisms, such as function closures, object-oriented interfaces, and support for abstract datatypes, in multiple programming languages. </t>
        </r>
      </text>
    </comment>
    <comment ref="E958" authorId="0">
      <text>
        <r>
          <rPr>
            <sz val="9"/>
            <color indexed="81"/>
            <rFont val="Tahoma"/>
            <family val="2"/>
          </rPr>
          <t xml:space="preserve">Define and use iterators and other operations on aggregates using idioms most natural in multiple programming languages, including taking functions as arguments. </t>
        </r>
      </text>
    </comment>
    <comment ref="E961" authorId="0">
      <text>
        <r>
          <rPr>
            <sz val="9"/>
            <color indexed="81"/>
            <rFont val="Tahoma"/>
            <family val="2"/>
          </rPr>
          <t xml:space="preserve">Write event handlers for use in reactive systems, such as GUIs. </t>
        </r>
      </text>
    </comment>
    <comment ref="E964" authorId="0">
      <text>
        <r>
          <rPr>
            <sz val="9"/>
            <color indexed="81"/>
            <rFont val="Tahoma"/>
            <family val="2"/>
          </rPr>
          <t xml:space="preserve">For multiple programming languages, identify program properties checked statically and program properties checked dynamically.  Use this knowledge when writing and debugging programs. </t>
        </r>
      </text>
    </comment>
    <comment ref="E965" authorId="0">
      <text>
        <r>
          <rPr>
            <sz val="9"/>
            <color indexed="81"/>
            <rFont val="Tahoma"/>
            <family val="2"/>
          </rPr>
          <t xml:space="preserve">Define and use program pieces (such as functions, classes, methods) that use generic types. </t>
        </r>
      </text>
    </comment>
    <comment ref="E966" authorId="0">
      <text>
        <r>
          <rPr>
            <sz val="9"/>
            <color indexed="81"/>
            <rFont val="Tahoma"/>
            <family val="2"/>
          </rPr>
          <t xml:space="preserve">Explain benefits and limitations of static typing. </t>
        </r>
      </text>
    </comment>
    <comment ref="E969" authorId="0">
      <text>
        <r>
          <rPr>
            <sz val="9"/>
            <color indexed="81"/>
            <rFont val="Tahoma"/>
            <family val="2"/>
          </rPr>
          <t xml:space="preserve">Process some representation of code for some purpose, such as an interpreter, an expression optimizer, a documentation generator, etc. </t>
        </r>
      </text>
    </comment>
    <comment ref="E972" authorId="0">
      <text>
        <r>
          <rPr>
            <sz val="9"/>
            <color indexed="81"/>
            <rFont val="Tahoma"/>
            <family val="2"/>
          </rPr>
          <t xml:space="preserve">Distinguish syntax and parsing from semantics and evaluation. </t>
        </r>
      </text>
    </comment>
    <comment ref="E973" authorId="0">
      <text>
        <r>
          <rPr>
            <sz val="9"/>
            <color indexed="81"/>
            <rFont val="Tahoma"/>
            <family val="2"/>
          </rPr>
          <t>Distinguish a language definition (what constructs mean) from a particular language implementation (compiler vs. interpreter, run-time representation of data objects, etc.).</t>
        </r>
      </text>
    </comment>
    <comment ref="E974" authorId="0">
      <text>
        <r>
          <rPr>
            <sz val="9"/>
            <color indexed="81"/>
            <rFont val="Tahoma"/>
            <family val="2"/>
          </rPr>
          <t xml:space="preserve">Explain how programming language implementations typically organize memory into global data, text, heap, and stack sections and how features such as recursion and  memory management map to this memory model. </t>
        </r>
      </text>
    </comment>
    <comment ref="E975" authorId="0">
      <text>
        <r>
          <rPr>
            <sz val="9"/>
            <color indexed="81"/>
            <rFont val="Tahoma"/>
            <family val="2"/>
          </rPr>
          <t xml:space="preserve">Reason about memory leaks, dangling-pointer dereferences, and the benefits and limitations of garbage collection. </t>
        </r>
      </text>
    </comment>
    <comment ref="E978" authorId="0">
      <text>
        <r>
          <rPr>
            <sz val="9"/>
            <color indexed="81"/>
            <rFont val="Tahoma"/>
            <family val="2"/>
          </rPr>
          <t xml:space="preserve">Use formal grammars to specify the syntax of languages. </t>
        </r>
      </text>
    </comment>
    <comment ref="E979" authorId="0">
      <text>
        <r>
          <rPr>
            <sz val="9"/>
            <color indexed="81"/>
            <rFont val="Tahoma"/>
            <family val="2"/>
          </rPr>
          <t>Use declarative tools to generate parsers and scanners.</t>
        </r>
      </text>
    </comment>
    <comment ref="E980" authorId="0">
      <text>
        <r>
          <rPr>
            <sz val="9"/>
            <color indexed="81"/>
            <rFont val="Tahoma"/>
            <family val="2"/>
          </rPr>
          <t xml:space="preserve">Identify key issues in syntax definitions: ambiguity, associativity, precedence. </t>
        </r>
      </text>
    </comment>
    <comment ref="E983" authorId="0">
      <text>
        <r>
          <rPr>
            <sz val="9"/>
            <color indexed="81"/>
            <rFont val="Tahoma"/>
            <family val="2"/>
          </rPr>
          <t xml:space="preserve">Implement context-sensitive, source-level static analyses such as type-checkers or resolving identifiers to identify their binding occurrences. </t>
        </r>
      </text>
    </comment>
    <comment ref="E986" authorId="0">
      <text>
        <r>
          <rPr>
            <sz val="9"/>
            <color indexed="81"/>
            <rFont val="Tahoma"/>
            <family val="2"/>
          </rPr>
          <t xml:space="preserve">Identify all essential steps for automatically converting source code into assembly or other low-level languages. </t>
        </r>
      </text>
    </comment>
    <comment ref="E987" authorId="0">
      <text>
        <r>
          <rPr>
            <sz val="9"/>
            <color indexed="81"/>
            <rFont val="Tahoma"/>
            <family val="2"/>
          </rPr>
          <t xml:space="preserve">Generate the low-level code for calling functions/methods in modern languages. </t>
        </r>
      </text>
    </comment>
    <comment ref="E988" authorId="0">
      <text>
        <r>
          <rPr>
            <sz val="9"/>
            <color indexed="81"/>
            <rFont val="Tahoma"/>
            <family val="2"/>
          </rPr>
          <t xml:space="preserve">Discuss opportunities for optimization introduced by naive translation and approaches for achieving optimization. </t>
        </r>
      </text>
    </comment>
    <comment ref="E991" authorId="0">
      <text>
        <r>
          <rPr>
            <sz val="9"/>
            <color indexed="81"/>
            <rFont val="Tahoma"/>
            <family val="2"/>
          </rPr>
          <t xml:space="preserve">Compare the benefits of different memory-management schemes, using concepts such as fragmentation, locality, and memory overhead. </t>
        </r>
      </text>
    </comment>
    <comment ref="E992" authorId="0">
      <text>
        <r>
          <rPr>
            <sz val="9"/>
            <color indexed="81"/>
            <rFont val="Tahoma"/>
            <family val="2"/>
          </rPr>
          <t xml:space="preserve">Discuss benefits and limitations of automatic memory management. </t>
        </r>
      </text>
    </comment>
    <comment ref="E993" authorId="0">
      <text>
        <r>
          <rPr>
            <sz val="9"/>
            <color indexed="81"/>
            <rFont val="Tahoma"/>
            <family val="2"/>
          </rPr>
          <t xml:space="preserve">Identify the services provided by modern language run-time systems. </t>
        </r>
      </text>
    </comment>
    <comment ref="E994" authorId="0">
      <text>
        <r>
          <rPr>
            <sz val="9"/>
            <color indexed="81"/>
            <rFont val="Tahoma"/>
            <family val="2"/>
          </rPr>
          <t xml:space="preserve">Discuss advantages, disadvantages, and difficulties of dynamic recompilation. </t>
        </r>
      </text>
    </comment>
    <comment ref="E997" authorId="0">
      <text>
        <r>
          <rPr>
            <sz val="9"/>
            <color indexed="81"/>
            <rFont val="Tahoma"/>
            <family val="2"/>
          </rPr>
          <t xml:space="preserve">Define useful static analyses in terms of a conceptual framework such as dataflow analysis. </t>
        </r>
      </text>
    </comment>
    <comment ref="E998" authorId="0">
      <text>
        <r>
          <rPr>
            <sz val="9"/>
            <color indexed="81"/>
            <rFont val="Tahoma"/>
            <family val="2"/>
          </rPr>
          <t>Communicate why an analysis is correct (sound and terminating).</t>
        </r>
      </text>
    </comment>
    <comment ref="E999" authorId="0">
      <text>
        <r>
          <rPr>
            <sz val="9"/>
            <color indexed="81"/>
            <rFont val="Tahoma"/>
            <family val="2"/>
          </rPr>
          <t xml:space="preserve">Distinguish “may” and “must” analyses. </t>
        </r>
      </text>
    </comment>
    <comment ref="E1000" authorId="0">
      <text>
        <r>
          <rPr>
            <sz val="9"/>
            <color indexed="81"/>
            <rFont val="Tahoma"/>
            <family val="2"/>
          </rPr>
          <t>Explain why potential aliasing limits sound program analysis and how alias analysis can help.</t>
        </r>
      </text>
    </comment>
    <comment ref="E1001" authorId="0">
      <text>
        <r>
          <rPr>
            <sz val="9"/>
            <color indexed="81"/>
            <rFont val="Tahoma"/>
            <family val="2"/>
          </rPr>
          <t xml:space="preserve">Use the results of a static analysis for program optimization and/or partial program correctness. </t>
        </r>
      </text>
    </comment>
    <comment ref="E1004" authorId="0">
      <text>
        <r>
          <rPr>
            <sz val="9"/>
            <color indexed="81"/>
            <rFont val="Tahoma"/>
            <family val="2"/>
          </rPr>
          <t xml:space="preserve">Use various advanced programming constructs and idioms correctly. </t>
        </r>
      </text>
    </comment>
    <comment ref="E1005" authorId="0">
      <text>
        <r>
          <rPr>
            <sz val="9"/>
            <color indexed="81"/>
            <rFont val="Tahoma"/>
            <family val="2"/>
          </rPr>
          <t xml:space="preserve">Discuss how various advanced programming constructs aim to improve program structure, software quality, and programmer productivity. </t>
        </r>
      </text>
    </comment>
    <comment ref="E1006" authorId="0">
      <text>
        <r>
          <rPr>
            <sz val="9"/>
            <color indexed="81"/>
            <rFont val="Tahoma"/>
            <family val="2"/>
          </rPr>
          <t xml:space="preserve">Discuss how various advanced programming constructs interact with the definition and implementation of other language features. </t>
        </r>
      </text>
    </comment>
    <comment ref="E1009" authorId="0">
      <text>
        <r>
          <rPr>
            <sz val="9"/>
            <color indexed="81"/>
            <rFont val="Tahoma"/>
            <family val="2"/>
          </rPr>
          <t xml:space="preserve">Write correct concurrent programs using multiple programming models. </t>
        </r>
      </text>
    </comment>
    <comment ref="E1010" authorId="0">
      <text>
        <r>
          <rPr>
            <sz val="9"/>
            <color indexed="81"/>
            <rFont val="Tahoma"/>
            <family val="2"/>
          </rPr>
          <t xml:space="preserve">Explain why programming languages do not guarantee sequential consistency in the presence of data races and what programmers must do as a result. </t>
        </r>
      </text>
    </comment>
    <comment ref="E1013" authorId="0">
      <text>
        <r>
          <rPr>
            <sz val="9"/>
            <color indexed="81"/>
            <rFont val="Tahoma"/>
            <family val="2"/>
          </rPr>
          <t>Define a type system precisely and compositionally.</t>
        </r>
      </text>
    </comment>
    <comment ref="E1014" authorId="0">
      <text>
        <r>
          <rPr>
            <sz val="9"/>
            <color indexed="81"/>
            <rFont val="Tahoma"/>
            <family val="2"/>
          </rPr>
          <t xml:space="preserve">For various foundational type constructors, identify the values they describe and the invariants they enforce. </t>
        </r>
      </text>
    </comment>
    <comment ref="E1015" authorId="0">
      <text>
        <r>
          <rPr>
            <sz val="9"/>
            <color indexed="81"/>
            <rFont val="Tahoma"/>
            <family val="2"/>
          </rPr>
          <t xml:space="preserve">Precisely specify the invariants preserved by a sound type system. </t>
        </r>
      </text>
    </comment>
    <comment ref="E1018" authorId="0">
      <text>
        <r>
          <rPr>
            <sz val="9"/>
            <color indexed="81"/>
            <rFont val="Tahoma"/>
            <family val="2"/>
          </rPr>
          <t xml:space="preserve">Give a formal semantics for a small language. </t>
        </r>
      </text>
    </comment>
    <comment ref="E1019" authorId="0">
      <text>
        <r>
          <rPr>
            <sz val="9"/>
            <color indexed="81"/>
            <rFont val="Tahoma"/>
            <family val="2"/>
          </rPr>
          <t xml:space="preserve">Use induction to prove properties of all (or a well-defined subset of) programs in a language. </t>
        </r>
      </text>
    </comment>
    <comment ref="E1020" authorId="0">
      <text>
        <r>
          <rPr>
            <sz val="9"/>
            <color indexed="81"/>
            <rFont val="Tahoma"/>
            <family val="2"/>
          </rPr>
          <t xml:space="preserve">Use language-based techniques to build a formal model of a software system. </t>
        </r>
      </text>
    </comment>
    <comment ref="E1023" authorId="0">
      <text>
        <r>
          <rPr>
            <sz val="9"/>
            <color indexed="81"/>
            <rFont val="Tahoma"/>
            <family val="2"/>
          </rPr>
          <t xml:space="preserve">Discuss the role of concepts such as orthogonality and well-chosen defaults in language design. </t>
        </r>
      </text>
    </comment>
    <comment ref="E1024" authorId="0">
      <text>
        <r>
          <rPr>
            <sz val="9"/>
            <color indexed="81"/>
            <rFont val="Tahoma"/>
            <family val="2"/>
          </rPr>
          <t xml:space="preserve">Use crisp and objective criteria for evaluating language-design decisions. </t>
        </r>
      </text>
    </comment>
    <comment ref="E1027" authorId="0">
      <text>
        <r>
          <rPr>
            <sz val="9"/>
            <color indexed="81"/>
            <rFont val="Tahoma"/>
            <family val="2"/>
          </rPr>
          <t>Use a logic language to implement conventional algorithms.</t>
        </r>
      </text>
    </comment>
    <comment ref="E1028" authorId="0">
      <text>
        <r>
          <rPr>
            <sz val="9"/>
            <color indexed="81"/>
            <rFont val="Tahoma"/>
            <family val="2"/>
          </rPr>
          <t>Use a logic language to implement algorithms employing implicit search using clauses and relations.</t>
        </r>
      </text>
    </comment>
    <comment ref="E1031" authorId="0">
      <text>
        <r>
          <rPr>
            <sz val="9"/>
            <color indexed="81"/>
            <rFont val="Tahoma"/>
            <family val="2"/>
          </rPr>
          <t xml:space="preserve">Discuss the importance of algorithms in the problem-solving process. </t>
        </r>
      </text>
    </comment>
    <comment ref="E1032" authorId="0">
      <text>
        <r>
          <rPr>
            <sz val="9"/>
            <color indexed="81"/>
            <rFont val="Tahoma"/>
            <family val="2"/>
          </rPr>
          <t>Discuss how a problem may be solved by multiple algorithms, each with different properties.</t>
        </r>
      </text>
    </comment>
    <comment ref="E1033" authorId="0">
      <text>
        <r>
          <rPr>
            <sz val="9"/>
            <color indexed="81"/>
            <rFont val="Tahoma"/>
            <family val="2"/>
          </rPr>
          <t xml:space="preserve">Create algorithms for solving simple problems. </t>
        </r>
      </text>
    </comment>
    <comment ref="E1034" authorId="0">
      <text>
        <r>
          <rPr>
            <sz val="9"/>
            <color indexed="81"/>
            <rFont val="Tahoma"/>
            <family val="2"/>
          </rPr>
          <t xml:space="preserve">Use a programming language to implement, test, and debug algorithms for solving simple problems. </t>
        </r>
      </text>
    </comment>
    <comment ref="E1035" authorId="0">
      <text>
        <r>
          <rPr>
            <sz val="9"/>
            <color indexed="81"/>
            <rFont val="Tahoma"/>
            <family val="2"/>
          </rPr>
          <t>Implement, test, and debug simple recursive functions and procedures.</t>
        </r>
      </text>
    </comment>
    <comment ref="E1036" authorId="0">
      <text>
        <r>
          <rPr>
            <sz val="9"/>
            <color indexed="81"/>
            <rFont val="Tahoma"/>
            <family val="2"/>
          </rPr>
          <t xml:space="preserve">Determine whether a recursive or iterative solution is most appropriate for a problem. </t>
        </r>
      </text>
    </comment>
    <comment ref="E1037" authorId="0">
      <text>
        <r>
          <rPr>
            <sz val="9"/>
            <color indexed="81"/>
            <rFont val="Tahoma"/>
            <family val="2"/>
          </rPr>
          <t>Implement a divide-and-conquer algorithm for solving a problem.</t>
        </r>
      </text>
    </comment>
    <comment ref="E1038" authorId="0">
      <text>
        <r>
          <rPr>
            <sz val="9"/>
            <color indexed="81"/>
            <rFont val="Tahoma"/>
            <family val="2"/>
          </rPr>
          <t xml:space="preserve">Apply the techniques of decomposition to break a program into smaller pieces. </t>
        </r>
      </text>
    </comment>
    <comment ref="E1039" authorId="0">
      <text>
        <r>
          <rPr>
            <sz val="9"/>
            <color indexed="81"/>
            <rFont val="Tahoma"/>
            <family val="2"/>
          </rPr>
          <t xml:space="preserve">Identify the data components and behaviors of multiple abstract data types. </t>
        </r>
      </text>
    </comment>
    <comment ref="E1040" authorId="0">
      <text>
        <r>
          <rPr>
            <sz val="9"/>
            <color indexed="81"/>
            <rFont val="Tahoma"/>
            <family val="2"/>
          </rPr>
          <t xml:space="preserve">Implement a coherent abstract data type, with loose coupling between components and behaviors. </t>
        </r>
      </text>
    </comment>
    <comment ref="E1041" authorId="0">
      <text>
        <r>
          <rPr>
            <sz val="9"/>
            <color indexed="81"/>
            <rFont val="Tahoma"/>
            <family val="2"/>
          </rPr>
          <t xml:space="preserve">Identify the relative strengths and weaknesses among multiple designs or implementations for a problem. </t>
        </r>
      </text>
    </comment>
    <comment ref="E1044" authorId="0">
      <text>
        <r>
          <rPr>
            <sz val="9"/>
            <color indexed="81"/>
            <rFont val="Tahoma"/>
            <family val="2"/>
          </rPr>
          <t xml:space="preserve">Analyze and explain the behavior of simple programs involving the fundamental programming constructs covered by this unit. </t>
        </r>
      </text>
    </comment>
    <comment ref="E1045" authorId="0">
      <text>
        <r>
          <rPr>
            <sz val="9"/>
            <color indexed="81"/>
            <rFont val="Tahoma"/>
            <family val="2"/>
          </rPr>
          <t xml:space="preserve">Identify and describe uses of primitive data types. </t>
        </r>
      </text>
    </comment>
    <comment ref="E1046" authorId="0">
      <text>
        <r>
          <rPr>
            <sz val="9"/>
            <color indexed="81"/>
            <rFont val="Tahoma"/>
            <family val="2"/>
          </rPr>
          <t xml:space="preserve">Write programs that use primitive data types. </t>
        </r>
      </text>
    </comment>
    <comment ref="E1047" authorId="0">
      <text>
        <r>
          <rPr>
            <sz val="9"/>
            <color indexed="81"/>
            <rFont val="Tahoma"/>
            <family val="2"/>
          </rPr>
          <t xml:space="preserve">Modify and expand short programs that use standard conditional and iterative control structures and functions. </t>
        </r>
      </text>
    </comment>
    <comment ref="E1048" authorId="0">
      <text>
        <r>
          <rPr>
            <sz val="9"/>
            <color indexed="81"/>
            <rFont val="Tahoma"/>
            <family val="2"/>
          </rPr>
          <t xml:space="preserve">Design, implement, test, and debug a program that uses each of the following fundamental programming constructs: basic computation, simple I/O, standard conditional and iterative structures, the definition of functions, and parameter passing. </t>
        </r>
      </text>
    </comment>
    <comment ref="E1049" authorId="0">
      <text>
        <r>
          <rPr>
            <sz val="9"/>
            <color indexed="81"/>
            <rFont val="Tahoma"/>
            <family val="2"/>
          </rPr>
          <t xml:space="preserve">Write a program that uses file I/O to provide persistence across multiple executions. </t>
        </r>
      </text>
    </comment>
    <comment ref="E1050" authorId="0">
      <text>
        <r>
          <rPr>
            <sz val="9"/>
            <color indexed="81"/>
            <rFont val="Tahoma"/>
            <family val="2"/>
          </rPr>
          <t xml:space="preserve">Choose appropriate conditional and iteration constructs for a given programming task. </t>
        </r>
      </text>
    </comment>
    <comment ref="E1051" authorId="0">
      <text>
        <r>
          <rPr>
            <sz val="9"/>
            <color indexed="81"/>
            <rFont val="Tahoma"/>
            <family val="2"/>
          </rPr>
          <t xml:space="preserve">Describe the concept of recursion and give examples of its use. </t>
        </r>
      </text>
    </comment>
    <comment ref="E1052" authorId="0">
      <text>
        <r>
          <rPr>
            <sz val="9"/>
            <color indexed="81"/>
            <rFont val="Tahoma"/>
            <family val="2"/>
          </rPr>
          <t xml:space="preserve">Identify the base case and the general case of a recursively-defined problem. </t>
        </r>
      </text>
    </comment>
    <comment ref="E1055" authorId="0">
      <text>
        <r>
          <rPr>
            <sz val="9"/>
            <color indexed="81"/>
            <rFont val="Tahoma"/>
            <family val="2"/>
          </rPr>
          <t>Discuss the appropriate use of built-in data structures.</t>
        </r>
      </text>
    </comment>
    <comment ref="E1056" authorId="0">
      <text>
        <r>
          <rPr>
            <sz val="9"/>
            <color indexed="81"/>
            <rFont val="Tahoma"/>
            <family val="2"/>
          </rPr>
          <t xml:space="preserve">Describe common applications for each data structure in the topic list. </t>
        </r>
      </text>
    </comment>
    <comment ref="E1057" authorId="0">
      <text>
        <r>
          <rPr>
            <sz val="9"/>
            <color indexed="81"/>
            <rFont val="Tahoma"/>
            <family val="2"/>
          </rPr>
          <t>Write programs that use each of the following data structures: arrays, strings, linked lists, stacks, queues, sets, and maps.</t>
        </r>
      </text>
    </comment>
    <comment ref="E1058" authorId="0">
      <text>
        <r>
          <rPr>
            <sz val="9"/>
            <color indexed="81"/>
            <rFont val="Tahoma"/>
            <family val="2"/>
          </rPr>
          <t xml:space="preserve">Compare alternative implementations of data structures with respect to performance. </t>
        </r>
      </text>
    </comment>
    <comment ref="E1059" authorId="0">
      <text>
        <r>
          <rPr>
            <sz val="9"/>
            <color indexed="81"/>
            <rFont val="Tahoma"/>
            <family val="2"/>
          </rPr>
          <t xml:space="preserve">Compare and contrast the costs and benefits of dynamic and static data structure implementations. </t>
        </r>
      </text>
    </comment>
    <comment ref="E1060" authorId="0">
      <text>
        <r>
          <rPr>
            <sz val="9"/>
            <color indexed="81"/>
            <rFont val="Tahoma"/>
            <family val="2"/>
          </rPr>
          <t xml:space="preserve">Choose the appropriate data structure for modeling a given problem. </t>
        </r>
      </text>
    </comment>
    <comment ref="E1063" authorId="0">
      <text>
        <r>
          <rPr>
            <sz val="9"/>
            <color indexed="81"/>
            <rFont val="Tahoma"/>
            <family val="2"/>
          </rPr>
          <t xml:space="preserve">Trace the execution of a variety of code segments and write summaries of their computations. </t>
        </r>
      </text>
    </comment>
    <comment ref="E1064" authorId="0">
      <text>
        <r>
          <rPr>
            <sz val="9"/>
            <color indexed="81"/>
            <rFont val="Tahoma"/>
            <family val="2"/>
          </rPr>
          <t xml:space="preserve">Explain why the creation of correct program components is important in the production of high-quality software. </t>
        </r>
      </text>
    </comment>
    <comment ref="E1065" authorId="0">
      <text>
        <r>
          <rPr>
            <sz val="9"/>
            <color indexed="81"/>
            <rFont val="Tahoma"/>
            <family val="2"/>
          </rPr>
          <t xml:space="preserve">Identify common coding errors that lead to insecure programs (e.g., buffer overflows, memory leaks, malicious code) and apply strategies for avoiding such errors. </t>
        </r>
      </text>
    </comment>
    <comment ref="E1066" authorId="0">
      <text>
        <r>
          <rPr>
            <sz val="9"/>
            <color indexed="81"/>
            <rFont val="Tahoma"/>
            <family val="2"/>
          </rPr>
          <t xml:space="preserve">Conduct a personal code review (focused on common coding errors) on a program component using a provided checklist. </t>
        </r>
      </text>
    </comment>
    <comment ref="E1067" authorId="0">
      <text>
        <r>
          <rPr>
            <sz val="9"/>
            <color indexed="81"/>
            <rFont val="Tahoma"/>
            <family val="2"/>
          </rPr>
          <t xml:space="preserve">Contribute to a small-team code review focused on component correctness. </t>
        </r>
      </text>
    </comment>
    <comment ref="E1068" authorId="0">
      <text>
        <r>
          <rPr>
            <sz val="9"/>
            <color indexed="81"/>
            <rFont val="Tahoma"/>
            <family val="2"/>
          </rPr>
          <t xml:space="preserve">Describe how a contract can be used to specify the behavior of a program component. </t>
        </r>
      </text>
    </comment>
    <comment ref="E1069" authorId="0">
      <text>
        <r>
          <rPr>
            <sz val="9"/>
            <color indexed="81"/>
            <rFont val="Tahoma"/>
            <family val="2"/>
          </rPr>
          <t>Create a unit test plan for a medium-size code segment.</t>
        </r>
      </text>
    </comment>
    <comment ref="E1070" authorId="0">
      <text>
        <r>
          <rPr>
            <sz val="9"/>
            <color indexed="81"/>
            <rFont val="Tahoma"/>
            <family val="2"/>
          </rPr>
          <t xml:space="preserve">Refactor a program by identifying opportunities to apply procedural abstraction. </t>
        </r>
      </text>
    </comment>
    <comment ref="E1071" authorId="0">
      <text>
        <r>
          <rPr>
            <sz val="9"/>
            <color indexed="81"/>
            <rFont val="Tahoma"/>
            <family val="2"/>
          </rPr>
          <t xml:space="preserve">Apply a variety of strategies to the testing and debugging of simple programs. </t>
        </r>
      </text>
    </comment>
    <comment ref="E1072" authorId="0">
      <text>
        <r>
          <rPr>
            <sz val="9"/>
            <color indexed="81"/>
            <rFont val="Tahoma"/>
            <family val="2"/>
          </rPr>
          <t xml:space="preserve">Construct, execute and debug programs using a modern IDE and associated tools such as unit testing tools and visual debuggers. </t>
        </r>
      </text>
    </comment>
    <comment ref="E1073" authorId="0">
      <text>
        <r>
          <rPr>
            <sz val="9"/>
            <color indexed="81"/>
            <rFont val="Tahoma"/>
            <family val="2"/>
          </rPr>
          <t xml:space="preserve">Construct and debug programs using the standard libraries available with a chosen programming language. </t>
        </r>
      </text>
    </comment>
    <comment ref="E1074" authorId="0">
      <text>
        <r>
          <rPr>
            <sz val="9"/>
            <color indexed="81"/>
            <rFont val="Tahoma"/>
            <family val="2"/>
          </rPr>
          <t xml:space="preserve">Analyze the extent to which another programmer’s code meets documentation and programming style standards. </t>
        </r>
      </text>
    </comment>
    <comment ref="E1075" authorId="0">
      <text>
        <r>
          <rPr>
            <sz val="9"/>
            <color indexed="81"/>
            <rFont val="Tahoma"/>
            <family val="2"/>
          </rPr>
          <t xml:space="preserve">Apply consistent documentation and program style standards that contribute to the readability and maintainability of software. </t>
        </r>
      </text>
    </comment>
    <comment ref="E1078" authorId="0">
      <text>
        <r>
          <rPr>
            <sz val="9"/>
            <color indexed="81"/>
            <rFont val="Tahoma"/>
            <family val="2"/>
          </rPr>
          <t xml:space="preserve">Describe how software can interact with and participate in various systems including information management, embedded, process control, and communications systems. </t>
        </r>
      </text>
    </comment>
    <comment ref="E1079" authorId="0">
      <text>
        <r>
          <rPr>
            <sz val="9"/>
            <color indexed="81"/>
            <rFont val="Tahoma"/>
            <family val="2"/>
          </rPr>
          <t xml:space="preserve">Describe the difference between principles of the waterfall model and models using iterations. </t>
        </r>
      </text>
    </comment>
    <comment ref="E1080" authorId="0">
      <text>
        <r>
          <rPr>
            <sz val="9"/>
            <color indexed="81"/>
            <rFont val="Tahoma"/>
            <family val="2"/>
          </rPr>
          <t xml:space="preserve">Describe the different practices that are key components of various process model. </t>
        </r>
      </text>
    </comment>
    <comment ref="E1081" authorId="0">
      <text>
        <r>
          <rPr>
            <sz val="9"/>
            <color indexed="81"/>
            <rFont val="Tahoma"/>
            <family val="2"/>
          </rPr>
          <t xml:space="preserve">Differentiate among the phases of software development. </t>
        </r>
      </text>
    </comment>
    <comment ref="E1082" authorId="0">
      <text>
        <r>
          <rPr>
            <sz val="9"/>
            <color indexed="81"/>
            <rFont val="Tahoma"/>
            <family val="2"/>
          </rPr>
          <t xml:space="preserve">Describe how programming in the large differs from individual efforts with respect to understanding a large code base, code reading, understanding builds, and understanding context of changes. </t>
        </r>
      </text>
    </comment>
    <comment ref="E1083" authorId="0">
      <text>
        <r>
          <rPr>
            <sz val="9"/>
            <color indexed="81"/>
            <rFont val="Tahoma"/>
            <family val="2"/>
          </rPr>
          <t xml:space="preserve">Explain the concept of a software life cycle and provide an example, illustrating its phases including the deliverables that are produced. </t>
        </r>
      </text>
    </comment>
    <comment ref="E1084" authorId="0">
      <text>
        <r>
          <rPr>
            <sz val="9"/>
            <color indexed="81"/>
            <rFont val="Tahoma"/>
            <family val="2"/>
          </rPr>
          <t xml:space="preserve">Compare several common process models with respect to their value for development of particular classes of software systems taking into account issues such as requirement stability, size, and non-functional characteristics. </t>
        </r>
      </text>
    </comment>
    <comment ref="E1085" authorId="0">
      <text>
        <r>
          <rPr>
            <sz val="9"/>
            <color indexed="81"/>
            <rFont val="Tahoma"/>
            <family val="2"/>
          </rPr>
          <t xml:space="preserve">Define software quality and describe the role of quality assurance activities in the software process. </t>
        </r>
      </text>
    </comment>
    <comment ref="E1086" authorId="0">
      <text>
        <r>
          <rPr>
            <sz val="9"/>
            <color indexed="81"/>
            <rFont val="Tahoma"/>
            <family val="2"/>
          </rPr>
          <t>Describe the intent and fundamental similarities among process improvement approaches.</t>
        </r>
      </text>
    </comment>
    <comment ref="E1087" authorId="0">
      <text>
        <r>
          <rPr>
            <sz val="9"/>
            <color indexed="81"/>
            <rFont val="Tahoma"/>
            <family val="2"/>
          </rPr>
          <t xml:space="preserve">Compare several process improvement models such as CMM, CMMI, CQI, Plan-Do-Check-Act, or ISO9000. </t>
        </r>
      </text>
    </comment>
    <comment ref="E1088" authorId="0">
      <text>
        <r>
          <rPr>
            <sz val="9"/>
            <color indexed="81"/>
            <rFont val="Tahoma"/>
            <family val="2"/>
          </rPr>
          <t xml:space="preserve">Use a process improvement model such as PSP to assess a development effort and recommend approaches to improvement. </t>
        </r>
      </text>
    </comment>
    <comment ref="E1089" authorId="0">
      <text>
        <r>
          <rPr>
            <sz val="9"/>
            <color indexed="81"/>
            <rFont val="Tahoma"/>
            <family val="2"/>
          </rPr>
          <t xml:space="preserve">Explain the role of process maturity models in process improvement. </t>
        </r>
      </text>
    </comment>
    <comment ref="E1090" authorId="0">
      <text>
        <r>
          <rPr>
            <sz val="9"/>
            <color indexed="81"/>
            <rFont val="Tahoma"/>
            <family val="2"/>
          </rPr>
          <t xml:space="preserve">Describe several process metrics for assessing and controlling a project. </t>
        </r>
      </text>
    </comment>
    <comment ref="E1091" authorId="0">
      <text>
        <r>
          <rPr>
            <sz val="9"/>
            <color indexed="81"/>
            <rFont val="Tahoma"/>
            <family val="2"/>
          </rPr>
          <t>Use project metrics to describe the current state of a project.</t>
        </r>
      </text>
    </comment>
    <comment ref="E1094" authorId="0">
      <text>
        <r>
          <rPr>
            <sz val="9"/>
            <color indexed="81"/>
            <rFont val="Tahoma"/>
            <family val="2"/>
          </rPr>
          <t>Identify behaviors that contribute to the effective functioning of a team.</t>
        </r>
      </text>
    </comment>
    <comment ref="E1095" authorId="0">
      <text>
        <r>
          <rPr>
            <sz val="9"/>
            <color indexed="81"/>
            <rFont val="Tahoma"/>
            <family val="2"/>
          </rPr>
          <t>Create and follow an agenda for a team meeting.</t>
        </r>
      </text>
    </comment>
    <comment ref="E1096" authorId="0">
      <text>
        <r>
          <rPr>
            <sz val="9"/>
            <color indexed="81"/>
            <rFont val="Tahoma"/>
            <family val="2"/>
          </rPr>
          <t xml:space="preserve">Identify and justify necessary roles in a software development team. </t>
        </r>
      </text>
    </comment>
    <comment ref="E1097" authorId="0">
      <text>
        <r>
          <rPr>
            <sz val="9"/>
            <color indexed="81"/>
            <rFont val="Tahoma"/>
            <family val="2"/>
          </rPr>
          <t>Understand the sources, hazards, and potential benefits of team conflict.</t>
        </r>
      </text>
    </comment>
    <comment ref="E1098" authorId="0">
      <text>
        <r>
          <rPr>
            <sz val="9"/>
            <color indexed="81"/>
            <rFont val="Tahoma"/>
            <family val="2"/>
          </rPr>
          <t xml:space="preserve">Apply a conflict resolution strategy in a team setting. </t>
        </r>
      </text>
    </comment>
    <comment ref="E1099" authorId="0">
      <text>
        <r>
          <rPr>
            <sz val="9"/>
            <color indexed="81"/>
            <rFont val="Tahoma"/>
            <family val="2"/>
          </rPr>
          <t xml:space="preserve">Use an ad hoc method to estimate software development effort (e.g., time) and compare to actual effort required. </t>
        </r>
      </text>
    </comment>
    <comment ref="E1100" authorId="0">
      <text>
        <r>
          <rPr>
            <sz val="9"/>
            <color indexed="81"/>
            <rFont val="Tahoma"/>
            <family val="2"/>
          </rPr>
          <t xml:space="preserve">List several examples of software risks. </t>
        </r>
      </text>
    </comment>
    <comment ref="E1101" authorId="0">
      <text>
        <r>
          <rPr>
            <sz val="9"/>
            <color indexed="81"/>
            <rFont val="Tahoma"/>
            <family val="2"/>
          </rPr>
          <t xml:space="preserve">Describe the impact of risk in a software development life cycle. </t>
        </r>
      </text>
    </comment>
    <comment ref="E1102" authorId="0">
      <text>
        <r>
          <rPr>
            <sz val="9"/>
            <color indexed="81"/>
            <rFont val="Tahoma"/>
            <family val="2"/>
          </rPr>
          <t xml:space="preserve">Describe different categories of risk in software systems. </t>
        </r>
      </text>
    </comment>
    <comment ref="E1103" authorId="0">
      <text>
        <r>
          <rPr>
            <sz val="9"/>
            <color indexed="81"/>
            <rFont val="Tahoma"/>
            <family val="2"/>
          </rPr>
          <t xml:space="preserve">Identify security risks for a software system. </t>
        </r>
      </text>
    </comment>
    <comment ref="E1104" authorId="0">
      <text>
        <r>
          <rPr>
            <sz val="9"/>
            <color indexed="81"/>
            <rFont val="Tahoma"/>
            <family val="2"/>
          </rPr>
          <t>Demonstrate through involvement in a team project the central elements of team building and team management.</t>
        </r>
      </text>
    </comment>
    <comment ref="E1105" authorId="0">
      <text>
        <r>
          <rPr>
            <sz val="9"/>
            <color indexed="81"/>
            <rFont val="Tahoma"/>
            <family val="2"/>
          </rPr>
          <t xml:space="preserve">Identify several possible team organizational structures and team decision-making processes. </t>
        </r>
      </text>
    </comment>
    <comment ref="E1106" authorId="0">
      <text>
        <r>
          <rPr>
            <sz val="9"/>
            <color indexed="81"/>
            <rFont val="Tahoma"/>
            <family val="2"/>
          </rPr>
          <t xml:space="preserve">Create a team by identifying appropriate roles and assigning roles to team members. </t>
        </r>
      </text>
    </comment>
    <comment ref="E1107" authorId="0">
      <text>
        <r>
          <rPr>
            <sz val="9"/>
            <color indexed="81"/>
            <rFont val="Tahoma"/>
            <family val="2"/>
          </rPr>
          <t xml:space="preserve">Assess and provide feedback to teams and individuals on their performance in a team setting. </t>
        </r>
      </text>
    </comment>
    <comment ref="E1108" authorId="0">
      <text>
        <r>
          <rPr>
            <sz val="9"/>
            <color indexed="81"/>
            <rFont val="Tahoma"/>
            <family val="2"/>
          </rPr>
          <t xml:space="preserve">Prepare a project plan for a software project that includes estimates of size and effort, a schedule, resource allocation, configuration control, change management, and project risk identification and management. </t>
        </r>
      </text>
    </comment>
    <comment ref="E1109" authorId="0">
      <text>
        <r>
          <rPr>
            <sz val="9"/>
            <color indexed="81"/>
            <rFont val="Tahoma"/>
            <family val="2"/>
          </rPr>
          <t xml:space="preserve">Track the progress of a project using appropriate project metrics. </t>
        </r>
      </text>
    </comment>
    <comment ref="E1110" authorId="0">
      <text>
        <r>
          <rPr>
            <sz val="9"/>
            <color indexed="81"/>
            <rFont val="Tahoma"/>
            <family val="2"/>
          </rPr>
          <t xml:space="preserve">Compare simple software size and cost estimation techniques. </t>
        </r>
      </text>
    </comment>
    <comment ref="E1111" authorId="0">
      <text>
        <r>
          <rPr>
            <sz val="9"/>
            <color indexed="81"/>
            <rFont val="Tahoma"/>
            <family val="2"/>
          </rPr>
          <t xml:space="preserve">Use a project management tool to assist in the assignment and tracking of tasks in a software development project. </t>
        </r>
      </text>
    </comment>
    <comment ref="E1112" authorId="0">
      <text>
        <r>
          <rPr>
            <sz val="9"/>
            <color indexed="81"/>
            <rFont val="Tahoma"/>
            <family val="2"/>
          </rPr>
          <t xml:space="preserve">Describe the impact of risk tolerance on the software development process. </t>
        </r>
      </text>
    </comment>
    <comment ref="E1113" authorId="0">
      <text>
        <r>
          <rPr>
            <sz val="9"/>
            <color indexed="81"/>
            <rFont val="Tahoma"/>
            <family val="2"/>
          </rPr>
          <t xml:space="preserve">Identify risks and describe approaches to managing risk (avoidance, acceptance, transference, mitigation), and characterize the strengths and shortcomings of each. </t>
        </r>
      </text>
    </comment>
    <comment ref="E1114" authorId="0">
      <text>
        <r>
          <rPr>
            <sz val="9"/>
            <color indexed="81"/>
            <rFont val="Tahoma"/>
            <family val="2"/>
          </rPr>
          <t>Explain how risk affects decisions in the software development process.</t>
        </r>
      </text>
    </comment>
    <comment ref="E1115" authorId="0">
      <text>
        <r>
          <rPr>
            <sz val="9"/>
            <color indexed="81"/>
            <rFont val="Tahoma"/>
            <family val="2"/>
          </rPr>
          <t>Demonstrate a systematic approach to the task of identifying hazards and risks in a particular situation.</t>
        </r>
      </text>
    </comment>
    <comment ref="E1116" authorId="0">
      <text>
        <r>
          <rPr>
            <sz val="9"/>
            <color indexed="81"/>
            <rFont val="Tahoma"/>
            <family val="2"/>
          </rPr>
          <t xml:space="preserve">Apply the basic principles of risk management in a variety of simple scenarios including a security situation. </t>
        </r>
      </text>
    </comment>
    <comment ref="E1117" authorId="0">
      <text>
        <r>
          <rPr>
            <sz val="9"/>
            <color indexed="81"/>
            <rFont val="Tahoma"/>
            <family val="2"/>
          </rPr>
          <t>Conduct a cost/benefit analysis for a risk mitigation approach.</t>
        </r>
      </text>
    </comment>
    <comment ref="E1118" authorId="0">
      <text>
        <r>
          <rPr>
            <sz val="9"/>
            <color indexed="81"/>
            <rFont val="Tahoma"/>
            <family val="2"/>
          </rPr>
          <t>Identify and analyze some of the risks for an entire system that arise from aspects other than the software.</t>
        </r>
      </text>
    </comment>
    <comment ref="E1121" authorId="0">
      <text>
        <r>
          <rPr>
            <sz val="9"/>
            <color indexed="81"/>
            <rFont val="Tahoma"/>
            <family val="2"/>
          </rPr>
          <t xml:space="preserve">Describe the difference between centralized and distributed software configuration management. </t>
        </r>
      </text>
    </comment>
    <comment ref="E1122" authorId="0">
      <text>
        <r>
          <rPr>
            <sz val="9"/>
            <color indexed="81"/>
            <rFont val="Tahoma"/>
            <family val="2"/>
          </rPr>
          <t xml:space="preserve">Identify configuration items and use a source code control tool in a small team-based project. </t>
        </r>
      </text>
    </comment>
    <comment ref="E1123" authorId="0">
      <text>
        <r>
          <rPr>
            <sz val="9"/>
            <color indexed="81"/>
            <rFont val="Tahoma"/>
            <family val="2"/>
          </rPr>
          <t xml:space="preserve">Describe the issues that are important in selecting a set of tools for the development of a particular software system, including tools for requirements tracking, design modeling, implementation, build automation, and testing. </t>
        </r>
      </text>
    </comment>
    <comment ref="E1124" authorId="0">
      <text>
        <r>
          <rPr>
            <sz val="9"/>
            <color indexed="81"/>
            <rFont val="Tahoma"/>
            <family val="2"/>
          </rPr>
          <t xml:space="preserve">Demonstrate the capability to use software tools in support of the development of a software product of medium size. </t>
        </r>
      </text>
    </comment>
    <comment ref="E1127" authorId="0">
      <text>
        <r>
          <rPr>
            <sz val="9"/>
            <color indexed="81"/>
            <rFont val="Tahoma"/>
            <family val="2"/>
          </rPr>
          <t xml:space="preserve">List the key components of a use case or similar description of some behavior that is required for a system and discuss their role in the requirements engineering process. </t>
        </r>
      </text>
    </comment>
    <comment ref="E1128" authorId="0">
      <text>
        <r>
          <rPr>
            <sz val="9"/>
            <color indexed="81"/>
            <rFont val="Tahoma"/>
            <family val="2"/>
          </rPr>
          <t xml:space="preserve">Interpret a given requirements model for a simple software system. </t>
        </r>
      </text>
    </comment>
    <comment ref="E1129" authorId="0">
      <text>
        <r>
          <rPr>
            <sz val="9"/>
            <color indexed="81"/>
            <rFont val="Tahoma"/>
            <family val="2"/>
          </rPr>
          <t xml:space="preserve">Conduct a review of a set of software requirements to determine the quality of the requirements with respect to the characteristics of good requirements. </t>
        </r>
      </text>
    </comment>
    <comment ref="E1130" authorId="0">
      <text>
        <r>
          <rPr>
            <sz val="9"/>
            <color indexed="81"/>
            <rFont val="Tahoma"/>
            <family val="2"/>
          </rPr>
          <t xml:space="preserve">Describe the fundamental challenges of and common techniques used for requirements elicitation. </t>
        </r>
      </text>
    </comment>
    <comment ref="E1131" authorId="0">
      <text>
        <r>
          <rPr>
            <sz val="9"/>
            <color indexed="81"/>
            <rFont val="Tahoma"/>
            <family val="2"/>
          </rPr>
          <t xml:space="preserve">List the key components of a class diagram or similar description of the data that a system is required to handle. </t>
        </r>
      </text>
    </comment>
    <comment ref="E1132" authorId="0">
      <text>
        <r>
          <rPr>
            <sz val="9"/>
            <color indexed="81"/>
            <rFont val="Tahoma"/>
            <family val="2"/>
          </rPr>
          <t xml:space="preserve">Identify both functional and non-functional requirements in a given requirements specification for a software system. </t>
        </r>
      </text>
    </comment>
    <comment ref="E1133" authorId="0">
      <text>
        <r>
          <rPr>
            <sz val="9"/>
            <color indexed="81"/>
            <rFont val="Tahoma"/>
            <family val="2"/>
          </rPr>
          <t xml:space="preserve">Apply key elements and common methods for elicitation and analysis to produce a set of software requirements for a medium-sized software system. </t>
        </r>
      </text>
    </comment>
    <comment ref="E1134" authorId="0">
      <text>
        <r>
          <rPr>
            <sz val="9"/>
            <color indexed="81"/>
            <rFont val="Tahoma"/>
            <family val="2"/>
          </rPr>
          <t xml:space="preserve">Use a common, non-formal method to model and specify (in the form of a requirements specification document) the requirements for a medium-size software system </t>
        </r>
      </text>
    </comment>
    <comment ref="E1135" authorId="0">
      <text>
        <r>
          <rPr>
            <sz val="9"/>
            <color indexed="81"/>
            <rFont val="Tahoma"/>
            <family val="2"/>
          </rPr>
          <t xml:space="preserve">Translate into natural language a software requirements specification (e.g., a software component contract) written in a formal specification language. </t>
        </r>
      </text>
    </comment>
    <comment ref="E1136" authorId="0">
      <text>
        <r>
          <rPr>
            <sz val="9"/>
            <color indexed="81"/>
            <rFont val="Tahoma"/>
            <family val="2"/>
          </rPr>
          <t>Create a prototype of a software system to mitigate risk in requirements.</t>
        </r>
      </text>
    </comment>
    <comment ref="E1137" authorId="0">
      <text>
        <r>
          <rPr>
            <sz val="9"/>
            <color indexed="81"/>
            <rFont val="Tahoma"/>
            <family val="2"/>
          </rPr>
          <t xml:space="preserve">Differentiate between forward and backward tracing and explain their roles in the requirements validation process. </t>
        </r>
      </text>
    </comment>
    <comment ref="E1140" authorId="0">
      <text>
        <r>
          <rPr>
            <sz val="9"/>
            <color indexed="81"/>
            <rFont val="Tahoma"/>
            <family val="2"/>
          </rPr>
          <t xml:space="preserve">Articulate design principles including separation of concerns, information hiding, coupling and cohesion, and encapsulation. </t>
        </r>
      </text>
    </comment>
    <comment ref="E1141" authorId="0">
      <text>
        <r>
          <rPr>
            <sz val="9"/>
            <color indexed="81"/>
            <rFont val="Tahoma"/>
            <family val="2"/>
          </rPr>
          <t>Use a design paradigm to design a simple software system, and explain how system design principles have been applied in this design. [Application]</t>
        </r>
      </text>
    </comment>
    <comment ref="E1142" authorId="0">
      <text>
        <r>
          <rPr>
            <sz val="9"/>
            <color indexed="81"/>
            <rFont val="Tahoma"/>
            <family val="2"/>
          </rPr>
          <t xml:space="preserve">Construct models of the design of a simple software system that are appropriate for the paradigm used to design it. </t>
        </r>
      </text>
    </comment>
    <comment ref="E1143" authorId="0">
      <text>
        <r>
          <rPr>
            <sz val="9"/>
            <color indexed="81"/>
            <rFont val="Tahoma"/>
            <family val="2"/>
          </rPr>
          <t xml:space="preserve">For the design of a simple software system within the context of a single design paradigm, describe the software architecture of that system. </t>
        </r>
      </text>
    </comment>
    <comment ref="E1144" authorId="0">
      <text>
        <r>
          <rPr>
            <sz val="9"/>
            <color indexed="81"/>
            <rFont val="Tahoma"/>
            <family val="2"/>
          </rPr>
          <t>Within the context of a single design paradigm, describe one or more design patterns that could be applicable to the design of a simple software system.  [Knowledge]</t>
        </r>
      </text>
    </comment>
    <comment ref="E1145" authorId="0">
      <text>
        <r>
          <rPr>
            <sz val="9"/>
            <color indexed="81"/>
            <rFont val="Tahoma"/>
            <family val="2"/>
          </rPr>
          <t xml:space="preserve">For a simple system suitable for a given scenario, discuss and select an appropriate design paradigm. </t>
        </r>
      </text>
    </comment>
    <comment ref="E1146" authorId="0">
      <text>
        <r>
          <rPr>
            <sz val="9"/>
            <color indexed="81"/>
            <rFont val="Tahoma"/>
            <family val="2"/>
          </rPr>
          <t xml:space="preserve">Create appropriate models for the structure and behavior of software products from their requirements specifications.  </t>
        </r>
      </text>
    </comment>
    <comment ref="E1147" authorId="0">
      <text>
        <r>
          <rPr>
            <sz val="9"/>
            <color indexed="81"/>
            <rFont val="Tahoma"/>
            <family val="2"/>
          </rPr>
          <t xml:space="preserve">Explain the relationships between the requirements for a software product and the designed structure and behavior, in terms of the appropriate models and transformations of them.  </t>
        </r>
      </text>
    </comment>
    <comment ref="E1148" authorId="0">
      <text>
        <r>
          <rPr>
            <sz val="9"/>
            <color indexed="81"/>
            <rFont val="Tahoma"/>
            <family val="2"/>
          </rPr>
          <t xml:space="preserve">Apply simple examples of patterns in a software design.  </t>
        </r>
      </text>
    </comment>
    <comment ref="E1149" authorId="0">
      <text>
        <r>
          <rPr>
            <sz val="9"/>
            <color indexed="81"/>
            <rFont val="Tahoma"/>
            <family val="2"/>
          </rPr>
          <t xml:space="preserve">Given a high-level design, identify the software architecture by differentiating among common software architectures such as 3-tier, pipe-and-filter, and client-server. </t>
        </r>
      </text>
    </comment>
    <comment ref="E1150" authorId="0">
      <text>
        <r>
          <rPr>
            <sz val="9"/>
            <color indexed="81"/>
            <rFont val="Tahoma"/>
            <family val="2"/>
          </rPr>
          <t xml:space="preserve">Investigate the impact of software architectures selection on the design of a simple system. </t>
        </r>
      </text>
    </comment>
    <comment ref="E1151" authorId="0">
      <text>
        <r>
          <rPr>
            <sz val="9"/>
            <color indexed="81"/>
            <rFont val="Tahoma"/>
            <family val="2"/>
          </rPr>
          <t xml:space="preserve">Select suitable components for use in the design of a software product. </t>
        </r>
      </text>
    </comment>
    <comment ref="E1152" authorId="0">
      <text>
        <r>
          <rPr>
            <sz val="9"/>
            <color indexed="81"/>
            <rFont val="Tahoma"/>
            <family val="2"/>
          </rPr>
          <t xml:space="preserve">Explain how suitable components might need to be adapted for use in the design of a software product.  </t>
        </r>
      </text>
    </comment>
    <comment ref="E1153" authorId="0">
      <text>
        <r>
          <rPr>
            <sz val="9"/>
            <color indexed="81"/>
            <rFont val="Tahoma"/>
            <family val="2"/>
          </rPr>
          <t xml:space="preserve">Design a contract for a typical small software component for use in a given system.  </t>
        </r>
      </text>
    </comment>
    <comment ref="E1154" authorId="0">
      <text>
        <r>
          <rPr>
            <sz val="9"/>
            <color indexed="81"/>
            <rFont val="Tahoma"/>
            <family val="2"/>
          </rPr>
          <t>Discuss and select appropriate software architecture for a simple system suitable for a given scenario.</t>
        </r>
      </text>
    </comment>
    <comment ref="E1155" authorId="0">
      <text>
        <r>
          <rPr>
            <sz val="9"/>
            <color indexed="81"/>
            <rFont val="Tahoma"/>
            <family val="2"/>
          </rPr>
          <t xml:space="preserve">Apply models for internal and external qualities in designing software components to achieve an acceptable tradeoff between conflicting quality aspects. </t>
        </r>
      </text>
    </comment>
    <comment ref="E1156" authorId="0">
      <text>
        <r>
          <rPr>
            <sz val="9"/>
            <color indexed="81"/>
            <rFont val="Tahoma"/>
            <family val="2"/>
          </rPr>
          <t xml:space="preserve">Analyze a software design from the perspective of a significant internal quality attribute. </t>
        </r>
      </text>
    </comment>
    <comment ref="E1157" authorId="0">
      <text>
        <r>
          <rPr>
            <sz val="9"/>
            <color indexed="81"/>
            <rFont val="Tahoma"/>
            <family val="2"/>
          </rPr>
          <t xml:space="preserve">Analyze a software design from the perspective of a significant external quality attribute.  </t>
        </r>
      </text>
    </comment>
    <comment ref="E1158" authorId="0">
      <text>
        <r>
          <rPr>
            <sz val="9"/>
            <color indexed="81"/>
            <rFont val="Tahoma"/>
            <family val="2"/>
          </rPr>
          <t xml:space="preserve">Explain the role of objects in middleware systems and the relationship with components. </t>
        </r>
      </text>
    </comment>
    <comment ref="E1159" authorId="0">
      <text>
        <r>
          <rPr>
            <sz val="9"/>
            <color indexed="81"/>
            <rFont val="Tahoma"/>
            <family val="2"/>
          </rPr>
          <t xml:space="preserve">Apply component-oriented approaches to the design of a range of software, such as using components for concurrency and transactions, for reliable communication services, for database interaction including services for remote query and database management, or for secure communication and access. </t>
        </r>
      </text>
    </comment>
    <comment ref="E1162" authorId="0">
      <text>
        <r>
          <rPr>
            <sz val="9"/>
            <color indexed="81"/>
            <rFont val="Tahoma"/>
            <family val="2"/>
          </rPr>
          <t>Describe techniques, coding idioms and mechanisms for implementing designs to achieve desired properties such as reliability, efficiency, and robustness.</t>
        </r>
      </text>
    </comment>
    <comment ref="E1163" authorId="0">
      <text>
        <r>
          <rPr>
            <sz val="9"/>
            <color indexed="81"/>
            <rFont val="Tahoma"/>
            <family val="2"/>
          </rPr>
          <t>Build robust code using exception handling mechanisms.</t>
        </r>
      </text>
    </comment>
    <comment ref="E1164" authorId="0">
      <text>
        <r>
          <rPr>
            <sz val="9"/>
            <color indexed="81"/>
            <rFont val="Tahoma"/>
            <family val="2"/>
          </rPr>
          <t xml:space="preserve">Describe secure coding and defensive coding practices. </t>
        </r>
      </text>
    </comment>
    <comment ref="E1165" authorId="0">
      <text>
        <r>
          <rPr>
            <sz val="9"/>
            <color indexed="81"/>
            <rFont val="Tahoma"/>
            <family val="2"/>
          </rPr>
          <t>Select and use a defined coding standard in a small software project.</t>
        </r>
      </text>
    </comment>
    <comment ref="E1166" authorId="0">
      <text>
        <r>
          <rPr>
            <sz val="9"/>
            <color indexed="81"/>
            <rFont val="Tahoma"/>
            <family val="2"/>
          </rPr>
          <t xml:space="preserve">Compare and contrast integration strategies including top-down, bottom-up, and sandwich integration. </t>
        </r>
      </text>
    </comment>
    <comment ref="E1167" authorId="0">
      <text>
        <r>
          <rPr>
            <sz val="9"/>
            <color indexed="81"/>
            <rFont val="Tahoma"/>
            <family val="2"/>
          </rPr>
          <t xml:space="preserve">Describe the process of analyzing and implementing changes to code base developed for a specific project. </t>
        </r>
      </text>
    </comment>
    <comment ref="E1168" authorId="0">
      <text>
        <r>
          <rPr>
            <sz val="9"/>
            <color indexed="81"/>
            <rFont val="Tahoma"/>
            <family val="2"/>
          </rPr>
          <t>Describe the process of analyzing and implementing changes to a large existing code base.</t>
        </r>
      </text>
    </comment>
    <comment ref="E1169" authorId="0">
      <text>
        <r>
          <rPr>
            <sz val="9"/>
            <color indexed="81"/>
            <rFont val="Tahoma"/>
            <family val="2"/>
          </rPr>
          <t>Rewrite a simple program to remove common vulnerabilities, such as buffer overflows, integer overflows and race conditions</t>
        </r>
      </text>
    </comment>
    <comment ref="E1170" authorId="0">
      <text>
        <r>
          <rPr>
            <sz val="9"/>
            <color indexed="81"/>
            <rFont val="Tahoma"/>
            <family val="2"/>
          </rPr>
          <t>State and apply the principles of least privilege and fail-safe defaults.</t>
        </r>
      </text>
    </comment>
    <comment ref="E1171" authorId="0">
      <text>
        <r>
          <rPr>
            <sz val="9"/>
            <color indexed="81"/>
            <rFont val="Tahoma"/>
            <family val="2"/>
          </rPr>
          <t>Write a simple library that performs some non-trivial task and will not terminate the calling program regardless of how it is called</t>
        </r>
      </text>
    </comment>
    <comment ref="E1174" authorId="0">
      <text>
        <r>
          <rPr>
            <sz val="9"/>
            <color indexed="81"/>
            <rFont val="Tahoma"/>
            <family val="2"/>
          </rPr>
          <t xml:space="preserve">Distinguish between program validation and verification. </t>
        </r>
      </text>
    </comment>
    <comment ref="E1175" authorId="0">
      <text>
        <r>
          <rPr>
            <sz val="9"/>
            <color indexed="81"/>
            <rFont val="Tahoma"/>
            <family val="2"/>
          </rPr>
          <t xml:space="preserve">Describe the role that tools can play in the validation of software. </t>
        </r>
      </text>
    </comment>
    <comment ref="E1176" authorId="0">
      <text>
        <r>
          <rPr>
            <sz val="9"/>
            <color indexed="81"/>
            <rFont val="Tahoma"/>
            <family val="2"/>
          </rPr>
          <t xml:space="preserve">Undertake, as part of a team activity, an inspection of a medium-size code segment. </t>
        </r>
      </text>
    </comment>
    <comment ref="E1177" authorId="0">
      <text>
        <r>
          <rPr>
            <sz val="9"/>
            <color indexed="81"/>
            <rFont val="Tahoma"/>
            <family val="2"/>
          </rPr>
          <t xml:space="preserve">Describe and distinguish among the different types and levels of testing (unit, integration, systems, and acceptance). </t>
        </r>
      </text>
    </comment>
    <comment ref="E1178" authorId="0">
      <text>
        <r>
          <rPr>
            <sz val="9"/>
            <color indexed="81"/>
            <rFont val="Tahoma"/>
            <family val="2"/>
          </rPr>
          <t xml:space="preserve">Describe techniques for identifying significant test cases for unit, integration, and system testing. </t>
        </r>
      </text>
    </comment>
    <comment ref="E1179" authorId="0">
      <text>
        <r>
          <rPr>
            <sz val="9"/>
            <color indexed="81"/>
            <rFont val="Tahoma"/>
            <family val="2"/>
          </rPr>
          <t xml:space="preserve">Use a defect tracking tool to manage software defects in a small software project. </t>
        </r>
      </text>
    </comment>
    <comment ref="E1180" authorId="0">
      <text>
        <r>
          <rPr>
            <sz val="9"/>
            <color indexed="81"/>
            <rFont val="Tahoma"/>
            <family val="2"/>
          </rPr>
          <t xml:space="preserve">Describe the issues and approaches to testing distributed and parallel systems. </t>
        </r>
      </text>
    </comment>
    <comment ref="E1181" authorId="0">
      <text>
        <r>
          <rPr>
            <sz val="9"/>
            <color indexed="81"/>
            <rFont val="Tahoma"/>
            <family val="2"/>
          </rPr>
          <t xml:space="preserve">Create, evaluate, and implement a test plan for a medium-size code segment. </t>
        </r>
      </text>
    </comment>
    <comment ref="E1182" authorId="0">
      <text>
        <r>
          <rPr>
            <sz val="9"/>
            <color indexed="81"/>
            <rFont val="Tahoma"/>
            <family val="2"/>
          </rPr>
          <t xml:space="preserve">Compare static and dynamic approaches to verification. </t>
        </r>
      </text>
    </comment>
    <comment ref="E1183" authorId="0">
      <text>
        <r>
          <rPr>
            <sz val="9"/>
            <color indexed="81"/>
            <rFont val="Tahoma"/>
            <family val="2"/>
          </rPr>
          <t xml:space="preserve">Discuss the issues involving the testing of object-oriented software. </t>
        </r>
      </text>
    </comment>
    <comment ref="E1184" authorId="0">
      <text>
        <r>
          <rPr>
            <sz val="9"/>
            <color indexed="81"/>
            <rFont val="Tahoma"/>
            <family val="2"/>
          </rPr>
          <t xml:space="preserve">Describe techniques for the verification and validation of non-code artifacts. </t>
        </r>
      </text>
    </comment>
    <comment ref="E1185" authorId="0">
      <text>
        <r>
          <rPr>
            <sz val="9"/>
            <color indexed="81"/>
            <rFont val="Tahoma"/>
            <family val="2"/>
          </rPr>
          <t xml:space="preserve">Describe approaches for fault estimation. </t>
        </r>
      </text>
    </comment>
    <comment ref="E1186" authorId="0">
      <text>
        <r>
          <rPr>
            <sz val="9"/>
            <color indexed="81"/>
            <rFont val="Tahoma"/>
            <family val="2"/>
          </rPr>
          <t xml:space="preserve">Estimate the number of faults in a small software application based on fault density and fault seeding. </t>
        </r>
      </text>
    </comment>
    <comment ref="E1187" authorId="0">
      <text>
        <r>
          <rPr>
            <sz val="9"/>
            <color indexed="81"/>
            <rFont val="Tahoma"/>
            <family val="2"/>
          </rPr>
          <t xml:space="preserve">Conduct an inspection or review of software source code for a small or medium sized software project. </t>
        </r>
      </text>
    </comment>
    <comment ref="E1190" authorId="0">
      <text>
        <r>
          <rPr>
            <sz val="9"/>
            <color indexed="81"/>
            <rFont val="Tahoma"/>
            <family val="2"/>
          </rPr>
          <t xml:space="preserve">Identify the principal issues associated with software evolution and explain their impact on the software life cycle. </t>
        </r>
      </text>
    </comment>
    <comment ref="E1191" authorId="0">
      <text>
        <r>
          <rPr>
            <sz val="9"/>
            <color indexed="81"/>
            <rFont val="Tahoma"/>
            <family val="2"/>
          </rPr>
          <t xml:space="preserve">Estimate the impact of a change request to an existing product of medium size. </t>
        </r>
      </text>
    </comment>
    <comment ref="E1192" authorId="0">
      <text>
        <r>
          <rPr>
            <sz val="9"/>
            <color indexed="81"/>
            <rFont val="Tahoma"/>
            <family val="2"/>
          </rPr>
          <t xml:space="preserve">Identify weaknesses in a given simple design, and removed them through refactoring. </t>
        </r>
      </text>
    </comment>
    <comment ref="E1193" authorId="0">
      <text>
        <r>
          <rPr>
            <sz val="9"/>
            <color indexed="81"/>
            <rFont val="Tahoma"/>
            <family val="2"/>
          </rPr>
          <t>Discuss the challenges of evolving systems in a changing environment.</t>
        </r>
      </text>
    </comment>
    <comment ref="E1194" authorId="0">
      <text>
        <r>
          <rPr>
            <sz val="9"/>
            <color indexed="81"/>
            <rFont val="Tahoma"/>
            <family val="2"/>
          </rPr>
          <t xml:space="preserve">Outline the process of regression testing and its role in release management. </t>
        </r>
      </text>
    </comment>
    <comment ref="E1195" authorId="0">
      <text>
        <r>
          <rPr>
            <sz val="9"/>
            <color indexed="81"/>
            <rFont val="Tahoma"/>
            <family val="2"/>
          </rPr>
          <t xml:space="preserve">Discuss the advantages and disadvantages of software reuse. </t>
        </r>
      </text>
    </comment>
    <comment ref="E1198" authorId="0">
      <text>
        <r>
          <rPr>
            <sz val="9"/>
            <color indexed="81"/>
            <rFont val="Tahoma"/>
            <family val="2"/>
          </rPr>
          <t xml:space="preserve">Describe the role formal specification and analysis techniques can play in the development of complex software and compare their use as validation and verification techniques with testing. </t>
        </r>
      </text>
    </comment>
    <comment ref="E1199" authorId="0">
      <text>
        <r>
          <rPr>
            <sz val="9"/>
            <color indexed="81"/>
            <rFont val="Tahoma"/>
            <family val="2"/>
          </rPr>
          <t xml:space="preserve">Apply formal specification and analysis techniques to software designs and programs with low complexity. </t>
        </r>
      </text>
    </comment>
    <comment ref="E1200" authorId="0">
      <text>
        <r>
          <rPr>
            <sz val="9"/>
            <color indexed="81"/>
            <rFont val="Tahoma"/>
            <family val="2"/>
          </rPr>
          <t xml:space="preserve">Explain the potential benefits and drawbacks of using formal specification languages. </t>
        </r>
      </text>
    </comment>
    <comment ref="E1201" authorId="0">
      <text>
        <r>
          <rPr>
            <sz val="9"/>
            <color indexed="81"/>
            <rFont val="Tahoma"/>
            <family val="2"/>
          </rPr>
          <t xml:space="preserve">Create and evaluate program assertions for a variety of behaviors ranging from simple through complex. </t>
        </r>
      </text>
    </comment>
    <comment ref="E1202" authorId="0">
      <text>
        <r>
          <rPr>
            <sz val="9"/>
            <color indexed="81"/>
            <rFont val="Tahoma"/>
            <family val="2"/>
          </rPr>
          <t xml:space="preserve">Using a common formal specification language, formulate the specification of a simple software system and derive examples of test cases from the specification. </t>
        </r>
      </text>
    </comment>
    <comment ref="E1205" authorId="0">
      <text>
        <r>
          <rPr>
            <sz val="9"/>
            <color indexed="81"/>
            <rFont val="Tahoma"/>
            <family val="2"/>
          </rPr>
          <t xml:space="preserve">Explain the problems that exist in achieving very high levels of reliability. </t>
        </r>
      </text>
    </comment>
    <comment ref="E1206" authorId="0">
      <text>
        <r>
          <rPr>
            <sz val="9"/>
            <color indexed="81"/>
            <rFont val="Tahoma"/>
            <family val="2"/>
          </rPr>
          <t xml:space="preserve">Describe how software reliability contributes to system reliability </t>
        </r>
      </text>
    </comment>
    <comment ref="E1207" authorId="0">
      <text>
        <r>
          <rPr>
            <sz val="9"/>
            <color indexed="81"/>
            <rFont val="Tahoma"/>
            <family val="2"/>
          </rPr>
          <t xml:space="preserve">List approaches to minimizing faults that can be applied at each stage of the software lifecycle. </t>
        </r>
      </text>
    </comment>
    <comment ref="E1208" authorId="0">
      <text>
        <r>
          <rPr>
            <sz val="9"/>
            <color indexed="81"/>
            <rFont val="Tahoma"/>
            <family val="2"/>
          </rPr>
          <t>Compare the characteristics of three different reliability modeling approaches.</t>
        </r>
      </text>
    </comment>
    <comment ref="E1209" authorId="0">
      <text>
        <r>
          <rPr>
            <sz val="9"/>
            <color indexed="81"/>
            <rFont val="Tahoma"/>
            <family val="2"/>
          </rPr>
          <t>Demonstrate the ability to apply multiple methods to develop reliability estimates for a software system.</t>
        </r>
      </text>
    </comment>
    <comment ref="E1210" authorId="0">
      <text>
        <r>
          <rPr>
            <sz val="9"/>
            <color indexed="81"/>
            <rFont val="Tahoma"/>
            <family val="2"/>
          </rPr>
          <t xml:space="preserve">Identify methods that will lead to the realization of a software architecture that achieves a specified reliability level of reliability. </t>
        </r>
      </text>
    </comment>
    <comment ref="E1211" authorId="0">
      <text>
        <r>
          <rPr>
            <sz val="9"/>
            <color indexed="81"/>
            <rFont val="Tahoma"/>
            <family val="2"/>
          </rPr>
          <t>Identify ways to apply redundancy to achieve fault tolerance for a medium-sized application.</t>
        </r>
      </text>
    </comment>
    <comment ref="E1214" authorId="0">
      <text>
        <r>
          <rPr>
            <sz val="9"/>
            <color indexed="81"/>
            <rFont val="Tahoma"/>
            <family val="2"/>
          </rPr>
          <t>List commonly encountered patterns of how computations are organized.</t>
        </r>
      </text>
    </comment>
    <comment ref="E1215" authorId="0">
      <text>
        <r>
          <rPr>
            <sz val="9"/>
            <color indexed="81"/>
            <rFont val="Tahoma"/>
            <family val="2"/>
          </rPr>
          <t xml:space="preserve">Describe the basic building blocks of computers and their role in the historical development of computer architecture. </t>
        </r>
      </text>
    </comment>
    <comment ref="E1216" authorId="0">
      <text>
        <r>
          <rPr>
            <sz val="9"/>
            <color indexed="81"/>
            <rFont val="Tahoma"/>
            <family val="2"/>
          </rPr>
          <t>Articulate the differences between single thread vs. multiple thread, single server vs. multiple server models, motivated by real world examples (e.g., cooking recipes, lines for multiple teller machines, couple shopping for food, wash-dry-fold, etc.).</t>
        </r>
      </text>
    </comment>
    <comment ref="E1217" authorId="0">
      <text>
        <r>
          <rPr>
            <sz val="9"/>
            <color indexed="81"/>
            <rFont val="Tahoma"/>
            <family val="2"/>
          </rPr>
          <t>Articulate the concept of strong vs. weak scaling, i.e., how performance is affected by scale of problem vs. scale of resources to solve the problem. This can be motivated by the simple, real-world examples.</t>
        </r>
      </text>
    </comment>
    <comment ref="E1218" authorId="0">
      <text>
        <r>
          <rPr>
            <sz val="9"/>
            <color indexed="81"/>
            <rFont val="Tahoma"/>
            <family val="2"/>
          </rPr>
          <t>Design a simple logic circuit using the fundamental building blocks of logic design.</t>
        </r>
      </text>
    </comment>
    <comment ref="E1219" authorId="0">
      <text>
        <r>
          <rPr>
            <sz val="9"/>
            <color indexed="81"/>
            <rFont val="Tahoma"/>
            <family val="2"/>
          </rPr>
          <t>Use tools for capture, synthesis, and simulation to evaluate a logic design.</t>
        </r>
      </text>
    </comment>
    <comment ref="E1220" authorId="0">
      <text>
        <r>
          <rPr>
            <sz val="9"/>
            <color indexed="81"/>
            <rFont val="Tahoma"/>
            <family val="2"/>
          </rPr>
          <t>Write a simple sequential problem and a simple parallel version of the same program.</t>
        </r>
      </text>
    </comment>
    <comment ref="E1221" authorId="0">
      <text>
        <r>
          <rPr>
            <sz val="9"/>
            <color indexed="81"/>
            <rFont val="Tahoma"/>
            <family val="2"/>
          </rPr>
          <t>Evaluate performance of simple sequential and parallel versions of a program with different problem sizes, and be able to describe the speed-ups achieved.</t>
        </r>
      </text>
    </comment>
    <comment ref="E1224" authorId="0">
      <text>
        <r>
          <rPr>
            <sz val="9"/>
            <color indexed="81"/>
            <rFont val="Tahoma"/>
            <family val="2"/>
          </rPr>
          <t>Describe how computing systems are constructed of layers upon layers, based on separation of concerns, with well-defined interfaces, hiding details of low layers from the higher layers. This can be motivated by real-world systems, like how a car works, or libraries.</t>
        </r>
      </text>
    </comment>
    <comment ref="E1225" authorId="0">
      <text>
        <r>
          <rPr>
            <sz val="9"/>
            <color indexed="81"/>
            <rFont val="Tahoma"/>
            <family val="2"/>
          </rPr>
          <t>Recognize that hardware, VM, OS, application are additional layers of interpretation/processing.</t>
        </r>
      </text>
    </comment>
    <comment ref="E1226" authorId="0">
      <text>
        <r>
          <rPr>
            <sz val="9"/>
            <color indexed="81"/>
            <rFont val="Tahoma"/>
            <family val="2"/>
          </rPr>
          <t>Describe the mechanisms of how errors are detected, signaled back, and handled through the layers.</t>
        </r>
      </text>
    </comment>
    <comment ref="E1227" authorId="0">
      <text>
        <r>
          <rPr>
            <sz val="9"/>
            <color indexed="81"/>
            <rFont val="Tahoma"/>
            <family val="2"/>
          </rPr>
          <t>Construct a simple program using methods of layering, error detection and recovery, and reflection of error status across layers.</t>
        </r>
      </text>
    </comment>
    <comment ref="E1228" authorId="0">
      <text>
        <r>
          <rPr>
            <sz val="9"/>
            <color indexed="81"/>
            <rFont val="Tahoma"/>
            <family val="2"/>
          </rPr>
          <t>Find bugs in a layered program by using tools for program tracing, single stepping, and debugging.</t>
        </r>
      </text>
    </comment>
    <comment ref="E1231" authorId="0">
      <text>
        <r>
          <rPr>
            <sz val="9"/>
            <color indexed="81"/>
            <rFont val="Tahoma"/>
            <family val="2"/>
          </rPr>
          <t>Describe computations as a system with a known set of configurations, and a byproduct of the computation is to transition from one unique configuration (state) to another (state).</t>
        </r>
      </text>
    </comment>
    <comment ref="E1232" authorId="0">
      <text>
        <r>
          <rPr>
            <sz val="9"/>
            <color indexed="81"/>
            <rFont val="Tahoma"/>
            <family val="2"/>
          </rPr>
          <t>Recognize the distinction between systems whose output is only a function of their input (Combinational) and those with memory/history (Sequential).</t>
        </r>
      </text>
    </comment>
    <comment ref="E1233" authorId="0">
      <text>
        <r>
          <rPr>
            <sz val="9"/>
            <color indexed="81"/>
            <rFont val="Tahoma"/>
            <family val="2"/>
          </rPr>
          <t>Describe a computer as a state machine that interprets machine instructions.</t>
        </r>
      </text>
    </comment>
    <comment ref="E1234" authorId="0">
      <text>
        <r>
          <rPr>
            <sz val="9"/>
            <color indexed="81"/>
            <rFont val="Tahoma"/>
            <family val="2"/>
          </rPr>
          <t>Explain how a program or network protocol can also be expressed as a state machine, and that alternative representations for the same computation can exist.</t>
        </r>
      </text>
    </comment>
    <comment ref="E1235" authorId="0">
      <text>
        <r>
          <rPr>
            <sz val="9"/>
            <color indexed="81"/>
            <rFont val="Tahoma"/>
            <family val="2"/>
          </rPr>
          <t>Develop state machine descriptions for simple problem statement solutions (e.g., traffic light sequencing, pattern recognizers).</t>
        </r>
      </text>
    </comment>
    <comment ref="E1236" authorId="0">
      <text>
        <r>
          <rPr>
            <sz val="9"/>
            <color indexed="81"/>
            <rFont val="Tahoma"/>
            <family val="2"/>
          </rPr>
          <t>Derive time-series behavior of a state machine from its state machine representation.</t>
        </r>
      </text>
    </comment>
    <comment ref="E1239" authorId="0">
      <text>
        <r>
          <rPr>
            <sz val="9"/>
            <color indexed="81"/>
            <rFont val="Tahoma"/>
            <family val="2"/>
          </rPr>
          <t>For a given program, distinguish between its sequential and parallel execution, and the performance implications thereof.</t>
        </r>
      </text>
    </comment>
    <comment ref="E1240" authorId="0">
      <text>
        <r>
          <rPr>
            <sz val="9"/>
            <color indexed="81"/>
            <rFont val="Tahoma"/>
            <family val="2"/>
          </rPr>
          <t>Demonstrate on an execution time line that parallelism events and operations can take place simultaneously (i.e., at the same time). Explain how work can be performed in less elapsed time if this can be exploited.</t>
        </r>
      </text>
    </comment>
    <comment ref="E1241" authorId="0">
      <text>
        <r>
          <rPr>
            <sz val="9"/>
            <color indexed="81"/>
            <rFont val="Tahoma"/>
            <family val="2"/>
          </rPr>
          <t>Explain other uses of parallelism, such as for reliability/redundancy of execution.</t>
        </r>
      </text>
    </comment>
    <comment ref="E1242" authorId="0">
      <text>
        <r>
          <rPr>
            <sz val="9"/>
            <color indexed="81"/>
            <rFont val="Tahoma"/>
            <family val="2"/>
          </rPr>
          <t>Define the differences between the concepts of Instruction Parallelism, Data Parallelism, Thread Parallelism/Multitasking, Task/Request Parallelism.</t>
        </r>
      </text>
    </comment>
    <comment ref="E1243" authorId="0">
      <text>
        <r>
          <rPr>
            <sz val="9"/>
            <color indexed="81"/>
            <rFont val="Tahoma"/>
            <family val="2"/>
          </rPr>
          <t>Write more than one parallel program (e.g., one simple parallel program in more than one parallel programming paradigm; a simple parallel program that manages shared resources through synchronization primitives; a simple parallel program that performs simultaneous operation on partitioned data through task parallel (e.g., parallel search terms; a simple parallel program that performs step-by-step pipeline processing through message passing).</t>
        </r>
      </text>
    </comment>
    <comment ref="E1244" authorId="0">
      <text>
        <r>
          <rPr>
            <sz val="9"/>
            <color indexed="81"/>
            <rFont val="Tahoma"/>
            <family val="2"/>
          </rPr>
          <t>Use performance tools to measure speed-up achieved by parallel programs in terms of both problem size and number of resources.</t>
        </r>
      </text>
    </comment>
    <comment ref="E1247" authorId="0">
      <text>
        <r>
          <rPr>
            <sz val="9"/>
            <color indexed="81"/>
            <rFont val="Tahoma"/>
            <family val="2"/>
          </rPr>
          <t>Explain how the components of system architecture contribute to improving its performance.</t>
        </r>
      </text>
    </comment>
    <comment ref="E1248" authorId="0">
      <text>
        <r>
          <rPr>
            <sz val="9"/>
            <color indexed="81"/>
            <rFont val="Tahoma"/>
            <family val="2"/>
          </rPr>
          <t>Describe Amdahl’s law and discuss its limitations.</t>
        </r>
      </text>
    </comment>
    <comment ref="E1249" authorId="0">
      <text>
        <r>
          <rPr>
            <sz val="9"/>
            <color indexed="81"/>
            <rFont val="Tahoma"/>
            <family val="2"/>
          </rPr>
          <t>Design and conduct a performance-oriented experiment, e.g., benchmark a parallel program with different data sets in order to iteratively improve its performance.</t>
        </r>
      </text>
    </comment>
    <comment ref="E1250" authorId="0">
      <text>
        <r>
          <rPr>
            <sz val="9"/>
            <color indexed="81"/>
            <rFont val="Tahoma"/>
            <family val="2"/>
          </rPr>
          <t>Use software tools to profile and measure program performance.</t>
        </r>
      </text>
    </comment>
    <comment ref="E1253" authorId="0">
      <text>
        <r>
          <rPr>
            <sz val="9"/>
            <color indexed="81"/>
            <rFont val="Tahoma"/>
            <family val="2"/>
          </rPr>
          <t>Define how finite computer resources (e.g., processor share, memory, storage and network bandwidth) are managed by their careful allocation to existing entities.</t>
        </r>
      </text>
    </comment>
    <comment ref="E1254" authorId="0">
      <text>
        <r>
          <rPr>
            <sz val="9"/>
            <color indexed="81"/>
            <rFont val="Tahoma"/>
            <family val="2"/>
          </rPr>
          <t>Describe the scheduling algorithms by which resources are allocated to competing entities, and the figures of merit by which these algorithms are evaluated, such as fairness.</t>
        </r>
      </text>
    </comment>
    <comment ref="E1255" authorId="0">
      <text>
        <r>
          <rPr>
            <sz val="9"/>
            <color indexed="81"/>
            <rFont val="Tahoma"/>
            <family val="2"/>
          </rPr>
          <t>Implement simple schedule algorithms.</t>
        </r>
      </text>
    </comment>
    <comment ref="E1256" authorId="0">
      <text>
        <r>
          <rPr>
            <sz val="9"/>
            <color indexed="81"/>
            <rFont val="Tahoma"/>
            <family val="2"/>
          </rPr>
          <t>Measure figures of merit of alternative scheduler implementations.</t>
        </r>
      </text>
    </comment>
    <comment ref="E1259" authorId="0">
      <text>
        <r>
          <rPr>
            <sz val="9"/>
            <color indexed="81"/>
            <rFont val="Tahoma"/>
            <family val="2"/>
          </rPr>
          <t xml:space="preserve">Explain the importance of locality in determining performance </t>
        </r>
      </text>
    </comment>
    <comment ref="E1260" authorId="0">
      <text>
        <r>
          <rPr>
            <sz val="9"/>
            <color indexed="81"/>
            <rFont val="Tahoma"/>
            <family val="2"/>
          </rPr>
          <t>Describe why things that are close in space take less time to access</t>
        </r>
      </text>
    </comment>
    <comment ref="E1261" authorId="0">
      <text>
        <r>
          <rPr>
            <sz val="9"/>
            <color indexed="81"/>
            <rFont val="Tahoma"/>
            <family val="2"/>
          </rPr>
          <t xml:space="preserve">Calculate average memory access time and describe the tradeoffs in memory hierarchy performance in terms of capacity, miss/hit rate, and access time </t>
        </r>
      </text>
    </comment>
    <comment ref="E1264" authorId="0">
      <text>
        <r>
          <rPr>
            <sz val="9"/>
            <color indexed="81"/>
            <rFont val="Tahoma"/>
            <family val="2"/>
          </rPr>
          <t>Explain why it is important to isolate and protect the execution of individual programs and environments that share common underlying resources, including the processor, memory, storage, and network access.</t>
        </r>
      </text>
    </comment>
    <comment ref="E1265" authorId="0">
      <text>
        <r>
          <rPr>
            <sz val="9"/>
            <color indexed="81"/>
            <rFont val="Tahoma"/>
            <family val="2"/>
          </rPr>
          <t>Describe how the concept of indirection can create the illusion of a dedicated machine and its resources even when physically shared among multiple programs and environments.</t>
        </r>
      </text>
    </comment>
    <comment ref="E1266" authorId="0">
      <text>
        <r>
          <rPr>
            <sz val="9"/>
            <color indexed="81"/>
            <rFont val="Tahoma"/>
            <family val="2"/>
          </rPr>
          <t>Measure the performance of two application instances running on separate virtual machines, and determine the effect of performance isolation.</t>
        </r>
      </text>
    </comment>
    <comment ref="E1269" authorId="0">
      <text>
        <r>
          <rPr>
            <sz val="9"/>
            <color indexed="81"/>
            <rFont val="Tahoma"/>
            <family val="2"/>
          </rPr>
          <t>Explain the distinction between program errors, system errors, and hardware faults (e.g., bad memory) and exceptions (e.g., attempt to divide by zero).</t>
        </r>
      </text>
    </comment>
    <comment ref="E1270" authorId="0">
      <text>
        <r>
          <rPr>
            <sz val="9"/>
            <color indexed="81"/>
            <rFont val="Tahoma"/>
            <family val="2"/>
          </rPr>
          <t>Articulate the distinction between detecting, handling, and recovering from faults, and the methods for their implementation.</t>
        </r>
      </text>
    </comment>
    <comment ref="E1271" authorId="0">
      <text>
        <r>
          <rPr>
            <sz val="9"/>
            <color indexed="81"/>
            <rFont val="Tahoma"/>
            <family val="2"/>
          </rPr>
          <t>Describe the role of error correcting codes in providing error checking and correction techniques in memories, storage, and networks.</t>
        </r>
      </text>
    </comment>
    <comment ref="E1272" authorId="0">
      <text>
        <r>
          <rPr>
            <sz val="9"/>
            <color indexed="81"/>
            <rFont val="Tahoma"/>
            <family val="2"/>
          </rPr>
          <t>Apply simple algorithms for exploiting redundant information for the purposes of data correction.</t>
        </r>
      </text>
    </comment>
    <comment ref="E1273" authorId="0">
      <text>
        <r>
          <rPr>
            <sz val="9"/>
            <color indexed="81"/>
            <rFont val="Tahoma"/>
            <family val="2"/>
          </rPr>
          <t>Compare different error detection and correction methods for their data overhead, implementation complexity, and relative execution time for encoding, detecting, and correcting errors.</t>
        </r>
      </text>
    </comment>
    <comment ref="E1276" authorId="0">
      <text>
        <r>
          <rPr>
            <sz val="9"/>
            <color indexed="81"/>
            <rFont val="Tahoma"/>
            <family val="2"/>
          </rPr>
          <t>Explain the circumstances in which a given figure of system performance metric is useful.</t>
        </r>
      </text>
    </comment>
    <comment ref="E1277" authorId="0">
      <text>
        <r>
          <rPr>
            <sz val="9"/>
            <color indexed="81"/>
            <rFont val="Tahoma"/>
            <family val="2"/>
          </rPr>
          <t>Explain the inadequacies of benchmarks as a measure of system performance.</t>
        </r>
      </text>
    </comment>
    <comment ref="E1278" authorId="0">
      <text>
        <r>
          <rPr>
            <sz val="9"/>
            <color indexed="81"/>
            <rFont val="Tahoma"/>
            <family val="2"/>
          </rPr>
          <t>Use limit studies or simple calculations to produce order-of-magnitude estimates for a given performance metric in a given context.</t>
        </r>
      </text>
    </comment>
    <comment ref="E1279" authorId="0">
      <text>
        <r>
          <rPr>
            <sz val="9"/>
            <color indexed="81"/>
            <rFont val="Tahoma"/>
            <family val="2"/>
          </rPr>
          <t>Conduct a performance experiment on a layered system to determine the effect of a system parameter on figure of system performance.</t>
        </r>
      </text>
    </comment>
    <comment ref="E1282" authorId="0">
      <text>
        <r>
          <rPr>
            <sz val="9"/>
            <color indexed="81"/>
            <rFont val="Tahoma"/>
            <family val="2"/>
          </rPr>
          <t xml:space="preserve">Describe positive and negative ways in which computer technology (networks, mobile computing, cloud computing) alters modes of social interaction at the personal level. </t>
        </r>
      </text>
    </comment>
    <comment ref="E1283" authorId="0">
      <text>
        <r>
          <rPr>
            <sz val="9"/>
            <color indexed="81"/>
            <rFont val="Tahoma"/>
            <family val="2"/>
          </rPr>
          <t xml:space="preserve">Identify developers’ assumptions and values embedded in hardware and software design, especially as they pertain to usability for diverse populations including under-represented populations and the disabled. </t>
        </r>
      </text>
    </comment>
    <comment ref="E1284" authorId="0">
      <text>
        <r>
          <rPr>
            <sz val="9"/>
            <color indexed="81"/>
            <rFont val="Tahoma"/>
            <family val="2"/>
          </rPr>
          <t xml:space="preserve">Interpret the social context of a given design and its implementation. </t>
        </r>
      </text>
    </comment>
    <comment ref="E1285" authorId="0">
      <text>
        <r>
          <rPr>
            <sz val="9"/>
            <color indexed="81"/>
            <rFont val="Tahoma"/>
            <family val="2"/>
          </rPr>
          <t xml:space="preserve">Evaluate the efficacy of a given design and implementation using empirical data. </t>
        </r>
      </text>
    </comment>
    <comment ref="E1286" authorId="0">
      <text>
        <r>
          <rPr>
            <sz val="9"/>
            <color indexed="81"/>
            <rFont val="Tahoma"/>
            <family val="2"/>
          </rPr>
          <t>Investigate the implications of social media on individualism versus collectivism and culture.</t>
        </r>
      </text>
    </comment>
    <comment ref="E1287" authorId="0">
      <text>
        <r>
          <rPr>
            <sz val="9"/>
            <color indexed="81"/>
            <rFont val="Tahoma"/>
            <family val="2"/>
          </rPr>
          <t>Discuss how Internet access serves as a liberating force for people living under oppressive forms of government; explain how limits on Internet access are used as tools of political and social repression.</t>
        </r>
      </text>
    </comment>
    <comment ref="E1288" authorId="0">
      <text>
        <r>
          <rPr>
            <sz val="9"/>
            <color indexed="81"/>
            <rFont val="Tahoma"/>
            <family val="2"/>
          </rPr>
          <t>Analyze the pros and cons of reliance on computing in the implementation of democracy (e.g. delivery of social services, electronic voting).</t>
        </r>
      </text>
    </comment>
    <comment ref="E1289" authorId="0">
      <text>
        <r>
          <rPr>
            <sz val="9"/>
            <color indexed="81"/>
            <rFont val="Tahoma"/>
            <family val="2"/>
          </rPr>
          <t xml:space="preserve">Describe the impact of the under-representation of diverse populations in the computing profession (e.g., industry culture, product diversity). </t>
        </r>
      </text>
    </comment>
    <comment ref="E1290" authorId="0">
      <text>
        <r>
          <rPr>
            <sz val="9"/>
            <color indexed="81"/>
            <rFont val="Tahoma"/>
            <family val="2"/>
          </rPr>
          <t>Investigate the implications of context awareness in ubiquitous computing systems.</t>
        </r>
      </text>
    </comment>
    <comment ref="E1293" authorId="0">
      <text>
        <r>
          <rPr>
            <sz val="9"/>
            <color indexed="81"/>
            <rFont val="Tahoma"/>
            <family val="2"/>
          </rPr>
          <t xml:space="preserve">Evaluate stakeholder positions in a given situation. </t>
        </r>
      </text>
    </comment>
    <comment ref="E1294" authorId="0">
      <text>
        <r>
          <rPr>
            <sz val="9"/>
            <color indexed="81"/>
            <rFont val="Tahoma"/>
            <family val="2"/>
          </rPr>
          <t xml:space="preserve">Analyze basic logical fallacies in an argument. </t>
        </r>
      </text>
    </comment>
    <comment ref="E1295" authorId="0">
      <text>
        <r>
          <rPr>
            <sz val="9"/>
            <color indexed="81"/>
            <rFont val="Tahoma"/>
            <family val="2"/>
          </rPr>
          <t xml:space="preserve">Analyze an argument to identify premises and conclusion. </t>
        </r>
      </text>
    </comment>
    <comment ref="E1296" authorId="0">
      <text>
        <r>
          <rPr>
            <sz val="9"/>
            <color indexed="81"/>
            <rFont val="Tahoma"/>
            <family val="2"/>
          </rPr>
          <t xml:space="preserve">Illustrate the use of example and analogy in ethical argument. </t>
        </r>
      </text>
    </comment>
    <comment ref="E1297" authorId="0">
      <text>
        <r>
          <rPr>
            <sz val="9"/>
            <color indexed="81"/>
            <rFont val="Tahoma"/>
            <family val="2"/>
          </rPr>
          <t>Evaluate ethical/social tradeoffs in technical decisions.</t>
        </r>
      </text>
    </comment>
    <comment ref="E1300" authorId="0">
      <text>
        <r>
          <rPr>
            <sz val="9"/>
            <color indexed="81"/>
            <rFont val="Tahoma"/>
            <family val="2"/>
          </rPr>
          <t xml:space="preserve">Identify ethical issues that arise in software development and determine how to address them technically and ethically. </t>
        </r>
      </text>
    </comment>
    <comment ref="E1301" authorId="0">
      <text>
        <r>
          <rPr>
            <sz val="9"/>
            <color indexed="81"/>
            <rFont val="Tahoma"/>
            <family val="2"/>
          </rPr>
          <t xml:space="preserve">Recognize the ethical responsibility of ensuring software correctness, reliability and safety. </t>
        </r>
      </text>
    </comment>
    <comment ref="E1302" authorId="0">
      <text>
        <r>
          <rPr>
            <sz val="9"/>
            <color indexed="81"/>
            <rFont val="Tahoma"/>
            <family val="2"/>
          </rPr>
          <t xml:space="preserve">Describe the mechanisms that typically exist for a professional to keep up-to-date. </t>
        </r>
      </text>
    </comment>
    <comment ref="E1303" authorId="0">
      <text>
        <r>
          <rPr>
            <sz val="9"/>
            <color indexed="81"/>
            <rFont val="Tahoma"/>
            <family val="2"/>
          </rPr>
          <t>Describe the strengths and weaknesses of relevant professional codes as expressions of professionalism and guides to decision-making.</t>
        </r>
      </text>
    </comment>
    <comment ref="E1304" authorId="0">
      <text>
        <r>
          <rPr>
            <sz val="9"/>
            <color indexed="81"/>
            <rFont val="Tahoma"/>
            <family val="2"/>
          </rPr>
          <t xml:space="preserve">Analyze a global computing issue, observing the role of professionals and government officials in managing this problem. </t>
        </r>
      </text>
    </comment>
    <comment ref="E1305" authorId="0">
      <text>
        <r>
          <rPr>
            <sz val="9"/>
            <color indexed="81"/>
            <rFont val="Tahoma"/>
            <family val="2"/>
          </rPr>
          <t xml:space="preserve">Evaluate the professional codes of ethics from the ACM, the IEEE Computer Society, and other organizations. </t>
        </r>
      </text>
    </comment>
    <comment ref="E1306" authorId="0">
      <text>
        <r>
          <rPr>
            <sz val="9"/>
            <color indexed="81"/>
            <rFont val="Tahoma"/>
            <family val="2"/>
          </rPr>
          <t xml:space="preserve">Describe ways in which professionals may contribute to public policy. </t>
        </r>
      </text>
    </comment>
    <comment ref="E1307" authorId="0">
      <text>
        <r>
          <rPr>
            <sz val="9"/>
            <color indexed="81"/>
            <rFont val="Tahoma"/>
            <family val="2"/>
          </rPr>
          <t xml:space="preserve">Describe the consequences of inappropriate professional behavior. </t>
        </r>
      </text>
    </comment>
    <comment ref="E1308" authorId="0">
      <text>
        <r>
          <rPr>
            <sz val="9"/>
            <color indexed="81"/>
            <rFont val="Tahoma"/>
            <family val="2"/>
          </rPr>
          <t xml:space="preserve">Identify progressive stages in a whistle-blowing incident. </t>
        </r>
      </text>
    </comment>
    <comment ref="E1309" authorId="0">
      <text>
        <r>
          <rPr>
            <sz val="9"/>
            <color indexed="81"/>
            <rFont val="Tahoma"/>
            <family val="2"/>
          </rPr>
          <t xml:space="preserve">Investigate forms of harassment and discrimination and avenues of assistance </t>
        </r>
      </text>
    </comment>
    <comment ref="E1310" authorId="0">
      <text>
        <r>
          <rPr>
            <sz val="9"/>
            <color indexed="81"/>
            <rFont val="Tahoma"/>
            <family val="2"/>
          </rPr>
          <t xml:space="preserve">Examine various forms of professional credentialing </t>
        </r>
      </text>
    </comment>
    <comment ref="E1311" authorId="0">
      <text>
        <r>
          <rPr>
            <sz val="9"/>
            <color indexed="81"/>
            <rFont val="Tahoma"/>
            <family val="2"/>
          </rPr>
          <t xml:space="preserve">Identify the social implications of ergonomic devices and the workplace environment to people’s health. </t>
        </r>
      </text>
    </comment>
    <comment ref="E1312" authorId="0">
      <text>
        <r>
          <rPr>
            <sz val="9"/>
            <color indexed="81"/>
            <rFont val="Tahoma"/>
            <family val="2"/>
          </rPr>
          <t xml:space="preserve">Develop a computer usage/acceptable use policy with enforcement measures. </t>
        </r>
      </text>
    </comment>
    <comment ref="E1313" authorId="0">
      <text>
        <r>
          <rPr>
            <sz val="9"/>
            <color indexed="81"/>
            <rFont val="Tahoma"/>
            <family val="2"/>
          </rPr>
          <t>Describe issues associated with industries' push to focus on time to market versus enforcing quality professional standards</t>
        </r>
      </text>
    </comment>
    <comment ref="E1316" authorId="0">
      <text>
        <r>
          <rPr>
            <sz val="9"/>
            <color indexed="81"/>
            <rFont val="Tahoma"/>
            <family val="2"/>
          </rPr>
          <t xml:space="preserve">Discuss the philosophical bases of intellectual property. </t>
        </r>
      </text>
    </comment>
    <comment ref="E1317" authorId="0">
      <text>
        <r>
          <rPr>
            <sz val="9"/>
            <color indexed="81"/>
            <rFont val="Tahoma"/>
            <family val="2"/>
          </rPr>
          <t xml:space="preserve">Discuss the rationale for the legal protection of intellectual property. </t>
        </r>
      </text>
    </comment>
    <comment ref="E1318" authorId="0">
      <text>
        <r>
          <rPr>
            <sz val="9"/>
            <color indexed="81"/>
            <rFont val="Tahoma"/>
            <family val="2"/>
          </rPr>
          <t>Describe legislation aimed at digital copyright infringements.</t>
        </r>
      </text>
    </comment>
    <comment ref="E1319" authorId="0">
      <text>
        <r>
          <rPr>
            <sz val="9"/>
            <color indexed="81"/>
            <rFont val="Tahoma"/>
            <family val="2"/>
          </rPr>
          <t>Critique legislation aimed at digital copyright infringements</t>
        </r>
      </text>
    </comment>
    <comment ref="E1320" authorId="0">
      <text>
        <r>
          <rPr>
            <sz val="9"/>
            <color indexed="81"/>
            <rFont val="Tahoma"/>
            <family val="2"/>
          </rPr>
          <t>Identify contemporary examples of intangible digital intellectual property</t>
        </r>
      </text>
    </comment>
    <comment ref="E1321" authorId="0">
      <text>
        <r>
          <rPr>
            <sz val="9"/>
            <color indexed="81"/>
            <rFont val="Tahoma"/>
            <family val="2"/>
          </rPr>
          <t>Justify uses of copyrighted materials.</t>
        </r>
      </text>
    </comment>
    <comment ref="E1322" authorId="0">
      <text>
        <r>
          <rPr>
            <sz val="9"/>
            <color indexed="81"/>
            <rFont val="Tahoma"/>
            <family val="2"/>
          </rPr>
          <t>Evaluate the ethical issues inherent in various plagiarism detection mechanisms.</t>
        </r>
      </text>
    </comment>
    <comment ref="E1323" authorId="0">
      <text>
        <r>
          <rPr>
            <sz val="9"/>
            <color indexed="81"/>
            <rFont val="Tahoma"/>
            <family val="2"/>
          </rPr>
          <t>Interpret the intent and implementation of software licensing.</t>
        </r>
      </text>
    </comment>
    <comment ref="E1324" authorId="0">
      <text>
        <r>
          <rPr>
            <sz val="9"/>
            <color indexed="81"/>
            <rFont val="Tahoma"/>
            <family val="2"/>
          </rPr>
          <t>Discuss the issues involved in securing software patents.</t>
        </r>
      </text>
    </comment>
    <comment ref="E1325" authorId="0">
      <text>
        <r>
          <rPr>
            <sz val="9"/>
            <color indexed="81"/>
            <rFont val="Tahoma"/>
            <family val="2"/>
          </rPr>
          <t xml:space="preserve">Characterize and contrast the concepts of copyright, patenting and trademarks. </t>
        </r>
      </text>
    </comment>
    <comment ref="E1326" authorId="0">
      <text>
        <r>
          <rPr>
            <sz val="9"/>
            <color indexed="81"/>
            <rFont val="Tahoma"/>
            <family val="2"/>
          </rPr>
          <t xml:space="preserve">Identify the goals of the open source movement. </t>
        </r>
      </text>
    </comment>
    <comment ref="E1327" authorId="0">
      <text>
        <r>
          <rPr>
            <sz val="9"/>
            <color indexed="81"/>
            <rFont val="Tahoma"/>
            <family val="2"/>
          </rPr>
          <t xml:space="preserve">Identify the global nature of software piracy. </t>
        </r>
      </text>
    </comment>
    <comment ref="E1330" authorId="0">
      <text>
        <r>
          <rPr>
            <sz val="9"/>
            <color indexed="81"/>
            <rFont val="Tahoma"/>
            <family val="2"/>
          </rPr>
          <t xml:space="preserve">Discuss the philosophical basis for the legal protection of personal privacy. </t>
        </r>
      </text>
    </comment>
    <comment ref="E1331" authorId="0">
      <text>
        <r>
          <rPr>
            <sz val="9"/>
            <color indexed="81"/>
            <rFont val="Tahoma"/>
            <family val="2"/>
          </rPr>
          <t xml:space="preserve">Evaluate solutions to privacy threats in transactional databases and data warehouses. </t>
        </r>
      </text>
    </comment>
    <comment ref="E1332" authorId="0">
      <text>
        <r>
          <rPr>
            <sz val="9"/>
            <color indexed="81"/>
            <rFont val="Tahoma"/>
            <family val="2"/>
          </rPr>
          <t xml:space="preserve">Recognize the fundamental role of data collection in the implementation of pervasive surveillance systems (e.g., RFID, face recognition, toll collection, mobile computing). </t>
        </r>
      </text>
    </comment>
    <comment ref="E1333" authorId="0">
      <text>
        <r>
          <rPr>
            <sz val="9"/>
            <color indexed="81"/>
            <rFont val="Tahoma"/>
            <family val="2"/>
          </rPr>
          <t xml:space="preserve">Recognize the ramifications of differential privacy. </t>
        </r>
      </text>
    </comment>
    <comment ref="E1334" authorId="0">
      <text>
        <r>
          <rPr>
            <sz val="9"/>
            <color indexed="81"/>
            <rFont val="Tahoma"/>
            <family val="2"/>
          </rPr>
          <t xml:space="preserve">Investigate the impact of technological solutions to privacy problems. </t>
        </r>
      </text>
    </comment>
    <comment ref="E1335" authorId="0">
      <text>
        <r>
          <rPr>
            <sz val="9"/>
            <color indexed="81"/>
            <rFont val="Tahoma"/>
            <family val="2"/>
          </rPr>
          <t>Critique the intent, potential value and implementation of various forms of privacy legislation.</t>
        </r>
      </text>
    </comment>
    <comment ref="E1336" authorId="0">
      <text>
        <r>
          <rPr>
            <sz val="9"/>
            <color indexed="81"/>
            <rFont val="Tahoma"/>
            <family val="2"/>
          </rPr>
          <t>Identify strategies to enable appropriate freedom of expression.</t>
        </r>
      </text>
    </comment>
    <comment ref="E1339" authorId="0">
      <text>
        <r>
          <rPr>
            <sz val="9"/>
            <color indexed="81"/>
            <rFont val="Tahoma"/>
            <family val="2"/>
          </rPr>
          <t>Write clear, concise, and accurate technical documents following well-defined standards for format and for including appropriate tables, figures, and references. [Application]</t>
        </r>
      </text>
    </comment>
    <comment ref="E1340" authorId="0">
      <text>
        <r>
          <rPr>
            <sz val="9"/>
            <color indexed="81"/>
            <rFont val="Tahoma"/>
            <family val="2"/>
          </rPr>
          <t xml:space="preserve">Evaluate written technical documentation to detect problems of various kinds. </t>
        </r>
      </text>
    </comment>
    <comment ref="E1341" authorId="0">
      <text>
        <r>
          <rPr>
            <sz val="9"/>
            <color indexed="81"/>
            <rFont val="Tahoma"/>
            <family val="2"/>
          </rPr>
          <t xml:space="preserve">Develop and deliver a good quality formal presentation. </t>
        </r>
      </text>
    </comment>
    <comment ref="E1342" authorId="0">
      <text>
        <r>
          <rPr>
            <sz val="9"/>
            <color indexed="81"/>
            <rFont val="Tahoma"/>
            <family val="2"/>
          </rPr>
          <t>Plan interactions (e.g. virtual, face-to-face, shared documents) with others in which they are able to get their point across, and are also able to listen carefully and appreciate the points of others, even when they disagree, and are able to convey to others that they have heard.</t>
        </r>
      </text>
    </comment>
    <comment ref="E1343" authorId="0">
      <text>
        <r>
          <rPr>
            <sz val="9"/>
            <color indexed="81"/>
            <rFont val="Tahoma"/>
            <family val="2"/>
          </rPr>
          <t xml:space="preserve">Describe the strengths and weaknesses of various forms of communication (e.g. virtual, face-to-face, shared documents) </t>
        </r>
      </text>
    </comment>
    <comment ref="E1344" authorId="0">
      <text>
        <r>
          <rPr>
            <sz val="9"/>
            <color indexed="81"/>
            <rFont val="Tahoma"/>
            <family val="2"/>
          </rPr>
          <t xml:space="preserve">Examine appropriate measures used to communicate with stakeholders involved in a project. </t>
        </r>
      </text>
    </comment>
    <comment ref="E1345" authorId="0">
      <text>
        <r>
          <rPr>
            <sz val="9"/>
            <color indexed="81"/>
            <rFont val="Tahoma"/>
            <family val="2"/>
          </rPr>
          <t xml:space="preserve">Compare and contrast various collaboration tools. </t>
        </r>
      </text>
    </comment>
    <comment ref="E1346" authorId="0">
      <text>
        <r>
          <rPr>
            <sz val="9"/>
            <color indexed="81"/>
            <rFont val="Tahoma"/>
            <family val="2"/>
          </rPr>
          <t xml:space="preserve">Discuss ways to influence performance and results in cross-cultural teams. </t>
        </r>
      </text>
    </comment>
    <comment ref="E1347" authorId="0">
      <text>
        <r>
          <rPr>
            <sz val="9"/>
            <color indexed="81"/>
            <rFont val="Tahoma"/>
            <family val="2"/>
          </rPr>
          <t xml:space="preserve">Examine the tradeoffs and common sources of risk in software projects regarding technology, structure/process, quality, people, market and financial. </t>
        </r>
      </text>
    </comment>
    <comment ref="E1348" authorId="0">
      <text>
        <r>
          <rPr>
            <sz val="9"/>
            <color indexed="81"/>
            <rFont val="Tahoma"/>
            <family val="2"/>
          </rPr>
          <t>Evaluate personal strengths and weaknesses to work remotely as part of a multinational team.</t>
        </r>
      </text>
    </comment>
    <comment ref="E1351" authorId="0">
      <text>
        <r>
          <rPr>
            <sz val="9"/>
            <color indexed="81"/>
            <rFont val="Tahoma"/>
            <family val="2"/>
          </rPr>
          <t>Identify ways to be a sustainable practitioner</t>
        </r>
      </text>
    </comment>
    <comment ref="E1352" authorId="0">
      <text>
        <r>
          <rPr>
            <sz val="9"/>
            <color indexed="81"/>
            <rFont val="Tahoma"/>
            <family val="2"/>
          </rPr>
          <t xml:space="preserve">Illustrate global social and environmental impacts of computer use and disposal (e-waste) </t>
        </r>
      </text>
    </comment>
    <comment ref="E1353" authorId="0">
      <text>
        <r>
          <rPr>
            <sz val="9"/>
            <color indexed="81"/>
            <rFont val="Tahoma"/>
            <family val="2"/>
          </rPr>
          <t>Describe the environmental impacts of design choices within the field of computing that relate to algorithm design, operating system design, networking design, database design, etc.</t>
        </r>
      </text>
    </comment>
    <comment ref="E1354" authorId="0">
      <text>
        <r>
          <rPr>
            <sz val="9"/>
            <color indexed="81"/>
            <rFont val="Tahoma"/>
            <family val="2"/>
          </rPr>
          <t xml:space="preserve">Investigate the social and environmental impacts of new system designs through projects. </t>
        </r>
      </text>
    </comment>
    <comment ref="E1355" authorId="0">
      <text>
        <r>
          <rPr>
            <sz val="9"/>
            <color indexed="81"/>
            <rFont val="Tahoma"/>
            <family val="2"/>
          </rPr>
          <t xml:space="preserve">Identify guidelines for sustainable IT design or deployment </t>
        </r>
      </text>
    </comment>
    <comment ref="E1356" authorId="0">
      <text>
        <r>
          <rPr>
            <sz val="9"/>
            <color indexed="81"/>
            <rFont val="Tahoma"/>
            <family val="2"/>
          </rPr>
          <t xml:space="preserve">List the sustainable effects of telecommuting or web shopping </t>
        </r>
      </text>
    </comment>
    <comment ref="E1357" authorId="0">
      <text>
        <r>
          <rPr>
            <sz val="9"/>
            <color indexed="81"/>
            <rFont val="Tahoma"/>
            <family val="2"/>
          </rPr>
          <t>Investigate pervasive computing in areas such as smart energy systems, social networking, transportation, agriculture, supply-chain systems, environmental monitoring and citizen activism.</t>
        </r>
      </text>
    </comment>
    <comment ref="E1358" authorId="0">
      <text>
        <r>
          <rPr>
            <sz val="9"/>
            <color indexed="81"/>
            <rFont val="Tahoma"/>
            <family val="2"/>
          </rPr>
          <t xml:space="preserve">Develop applications of computing and assess through research areas pertaining to environmental issues (e.g. energy, pollution, resource usage, recycling and reuse, food management, farming) </t>
        </r>
      </text>
    </comment>
    <comment ref="E1361" authorId="0">
      <text>
        <r>
          <rPr>
            <sz val="9"/>
            <color indexed="81"/>
            <rFont val="Tahoma"/>
            <family val="2"/>
          </rPr>
          <t xml:space="preserve">Identify significant continuing trends in the history of the computing field. </t>
        </r>
      </text>
    </comment>
    <comment ref="E1362" authorId="0">
      <text>
        <r>
          <rPr>
            <sz val="9"/>
            <color indexed="81"/>
            <rFont val="Tahoma"/>
            <family val="2"/>
          </rPr>
          <t>Identify the contributions of several pioneers in the computing field.</t>
        </r>
      </text>
    </comment>
    <comment ref="E1363" authorId="0">
      <text>
        <r>
          <rPr>
            <sz val="9"/>
            <color indexed="81"/>
            <rFont val="Tahoma"/>
            <family val="2"/>
          </rPr>
          <t xml:space="preserve">Discuss the historical context for several programming language paradigms. </t>
        </r>
      </text>
    </comment>
    <comment ref="E1364" authorId="0">
      <text>
        <r>
          <rPr>
            <sz val="9"/>
            <color indexed="81"/>
            <rFont val="Tahoma"/>
            <family val="2"/>
          </rPr>
          <t xml:space="preserve">Compare daily life before and after the advent of personal computers and the Internet. </t>
        </r>
      </text>
    </comment>
    <comment ref="E1367" authorId="0">
      <text>
        <r>
          <rPr>
            <sz val="9"/>
            <color indexed="81"/>
            <rFont val="Tahoma"/>
            <family val="2"/>
          </rPr>
          <t xml:space="preserve">Summarize the rationale for antimonopoly efforts. </t>
        </r>
      </text>
    </comment>
    <comment ref="E1368" authorId="0">
      <text>
        <r>
          <rPr>
            <sz val="9"/>
            <color indexed="81"/>
            <rFont val="Tahoma"/>
            <family val="2"/>
          </rPr>
          <t xml:space="preserve">Identify several ways in which the information technology industry is affected by shortages in the labor supply. </t>
        </r>
      </text>
    </comment>
    <comment ref="E1369" authorId="0">
      <text>
        <r>
          <rPr>
            <sz val="9"/>
            <color indexed="81"/>
            <rFont val="Tahoma"/>
            <family val="2"/>
          </rPr>
          <t>Identify the evolution of pricing strategies for computing goods and services.</t>
        </r>
      </text>
    </comment>
    <comment ref="E1370" authorId="0">
      <text>
        <r>
          <rPr>
            <sz val="9"/>
            <color indexed="81"/>
            <rFont val="Tahoma"/>
            <family val="2"/>
          </rPr>
          <t xml:space="preserve">Discuss the benefits, the drawbacks and the implications of off-shoring and outsourcing. </t>
        </r>
      </text>
    </comment>
    <comment ref="E1371" authorId="0">
      <text>
        <r>
          <rPr>
            <sz val="9"/>
            <color indexed="81"/>
            <rFont val="Tahoma"/>
            <family val="2"/>
          </rPr>
          <t xml:space="preserve">Investigate and defend ways to address limitations on access to computing. </t>
        </r>
      </text>
    </comment>
    <comment ref="E1374" authorId="0">
      <text>
        <r>
          <rPr>
            <sz val="9"/>
            <color indexed="81"/>
            <rFont val="Tahoma"/>
            <family val="2"/>
          </rPr>
          <t>List classic examples of computer crimes and social engineering incidents with societal impact.</t>
        </r>
      </text>
    </comment>
    <comment ref="E1375" authorId="0">
      <text>
        <r>
          <rPr>
            <sz val="9"/>
            <color indexed="81"/>
            <rFont val="Tahoma"/>
            <family val="2"/>
          </rPr>
          <t xml:space="preserve">Identify laws that apply to computer crimes </t>
        </r>
      </text>
    </comment>
    <comment ref="E1376" authorId="0">
      <text>
        <r>
          <rPr>
            <sz val="9"/>
            <color indexed="81"/>
            <rFont val="Tahoma"/>
            <family val="2"/>
          </rPr>
          <t>Describe the motivation and  ramifications of cyber terrorism and criminal hacking</t>
        </r>
      </text>
    </comment>
    <comment ref="E1377" authorId="0">
      <text>
        <r>
          <rPr>
            <sz val="9"/>
            <color indexed="81"/>
            <rFont val="Tahoma"/>
            <family val="2"/>
          </rPr>
          <t xml:space="preserve">Examine the ethical and legal issues surrounding the misuse of access and various breaches in security </t>
        </r>
      </text>
    </comment>
    <comment ref="E1378" authorId="0">
      <text>
        <r>
          <rPr>
            <sz val="9"/>
            <color indexed="81"/>
            <rFont val="Tahoma"/>
            <family val="2"/>
          </rPr>
          <t>Discuss the professional's role in security and the trade-offs involved.</t>
        </r>
      </text>
    </comment>
    <comment ref="E1379" authorId="0">
      <text>
        <r>
          <rPr>
            <sz val="9"/>
            <color indexed="81"/>
            <rFont val="Tahoma"/>
            <family val="2"/>
          </rPr>
          <t xml:space="preserve">Investigate measures that can be taken by both individuals and organizations including governments to prevent or mitigate the undesirable effects of computer crimes and identity theft </t>
        </r>
      </text>
    </comment>
    <comment ref="E1380" authorId="0">
      <text>
        <r>
          <rPr>
            <sz val="9"/>
            <color indexed="81"/>
            <rFont val="Tahoma"/>
            <family val="2"/>
          </rPr>
          <t>Write a company-wide security policy, which includes procedures for managing passwords and employee monitoring.</t>
        </r>
      </text>
    </comment>
  </commentList>
</comments>
</file>

<file path=xl/sharedStrings.xml><?xml version="1.0" encoding="utf-8"?>
<sst xmlns="http://schemas.openxmlformats.org/spreadsheetml/2006/main" count="9472" uniqueCount="1307">
  <si>
    <t xml:space="preserve">Explain the difference between inductive and deductive learning. </t>
  </si>
  <si>
    <t xml:space="preserve">Evaluate solutions to privacy threats in transactional databases and data warehouses. </t>
  </si>
  <si>
    <t xml:space="preserve">Recognize the fundamental role of data collection in the implementation of pervasive surveillance systems (e.g., RFID, face recognition, toll collection, mobile computing). </t>
  </si>
  <si>
    <t>Operating System Principles</t>
  </si>
  <si>
    <t xml:space="preserve">Identify the relationship between the physical hardware and the virtual devices maintained by the operating system </t>
  </si>
  <si>
    <t xml:space="preserve">Compare and contrast the basic techniques for qualitative representation. </t>
  </si>
  <si>
    <t xml:space="preserve">Describe different categories of risk in software systems. </t>
  </si>
  <si>
    <t xml:space="preserve">Simulate, apply, or implement classic and stochastic algorithms for parsing natural language. </t>
  </si>
  <si>
    <t>Basic Machine Learning</t>
  </si>
  <si>
    <t xml:space="preserve">Explain the problem of overfitting, along with techniques for detecting and managing the problem. </t>
  </si>
  <si>
    <t>Networked Applications</t>
  </si>
  <si>
    <t xml:space="preserve">Use induction to prove properties of all (or a well-defined subset of) programs in a language. </t>
  </si>
  <si>
    <t xml:space="preserve">Construct and debug programs using the standard libraries available with a chosen programming language. </t>
  </si>
  <si>
    <t>Characterize the costs and benefits of prefetching</t>
  </si>
  <si>
    <t>Resource Allocation</t>
  </si>
  <si>
    <t xml:space="preserve">Provide at least two examples of a transformation of a data source from one sensory domain to another, e.g., tactile data interpreted as single-band 2d images. </t>
  </si>
  <si>
    <t>Describe the relevance of scalability to performance</t>
  </si>
  <si>
    <t>Describe typical user requirements regarding that data, information, and knowledge.</t>
  </si>
  <si>
    <t>Discuss how a particular artistic technique might be implemented in a renderer.</t>
  </si>
  <si>
    <t xml:space="preserve">Describe Turing test and the “Chinese Room” thought experiment. </t>
  </si>
  <si>
    <t xml:space="preserve">Summarize special concerns that real-time systems present and how these concerns are addressed </t>
  </si>
  <si>
    <t xml:space="preserve">Design a contract for a typical small software component for use in a given system.  </t>
  </si>
  <si>
    <t>Write clear, concise, and accurate technical documents following well-defined standards for format and for including appropriate tables, figures, and references. [Application]</t>
  </si>
  <si>
    <t>Describe the strengths and weaknesses of relevant professional codes as expressions of professionalism and guides to decision-making.</t>
  </si>
  <si>
    <t xml:space="preserve">Explain memory hierarchy and cost-performance trade-offs </t>
  </si>
  <si>
    <t>Cross-Layer Communications</t>
  </si>
  <si>
    <t xml:space="preserve">Explain the concept of a logical layer </t>
  </si>
  <si>
    <t xml:space="preserve">Investigate forms of harassment and discrimination and avenues of assistance </t>
  </si>
  <si>
    <t>Overview of Operating Systems</t>
  </si>
  <si>
    <t>Discuss the light transport problem and its relation to numerical integration i.e., light is emitted, scatters around the scene, and is measured by the eye; the form is an integral equation without analytic solution, but we can approach it as numerical integration.</t>
  </si>
  <si>
    <t>Indexing</t>
  </si>
  <si>
    <t>Recognize a variety of applications of visualization including representations of scientific, medical, and mathematical data; flow visualization; and spatial analysis.</t>
  </si>
  <si>
    <t xml:space="preserve">Define “speed-up” and explain the notion of an algorithm’s scalability in this regard </t>
  </si>
  <si>
    <t xml:space="preserve">Identify examples of knowledge representations for reasoning under uncertainty. </t>
  </si>
  <si>
    <t xml:space="preserve">Compare and Contrast mobile programming with general purpose programming </t>
  </si>
  <si>
    <t>List the scalability benefits of hierarchical addressing</t>
  </si>
  <si>
    <t>Understand the formal definition of big O</t>
  </si>
  <si>
    <t>Basic Rendering</t>
  </si>
  <si>
    <t>Design and implement at least one knowledge representation for reasoning under uncertainty.</t>
  </si>
  <si>
    <t xml:space="preserve">Discuss the historical context for several programming language paradigms. </t>
  </si>
  <si>
    <t>Static Analysis</t>
  </si>
  <si>
    <t>Compare and contrast genetic algorithms with classic search techniques.</t>
  </si>
  <si>
    <t xml:space="preserve">Examine appropriate measures used to communicate with stakeholders involved in a project. </t>
  </si>
  <si>
    <t>Sustainability</t>
  </si>
  <si>
    <t>Syntax Analysis</t>
  </si>
  <si>
    <t>Basic Knowlede Representation and Reasonig</t>
  </si>
  <si>
    <t xml:space="preserve">Describe what makes a system a real-time system </t>
  </si>
  <si>
    <t xml:space="preserve">Explain the potential benefits and drawbacks of using formal specification languages. </t>
  </si>
  <si>
    <t xml:space="preserve">Give a formal semantics for a small language. </t>
  </si>
  <si>
    <t xml:space="preserve">Implement an algorithm combining features into higher-level percepts, e.g., a contour or polygon from visual primitives or phoneme hypotheses from an audio signal. </t>
  </si>
  <si>
    <t xml:space="preserve">Summarize the importance of image and object recognition in AI and indicate several significant applications of this technology. </t>
  </si>
  <si>
    <t xml:space="preserve">Evaluate whether a heuristic for a given problem is admissible/can guarantee optimal solution. </t>
  </si>
  <si>
    <t>Discuss and select appropriate software architecture for a simple system suitable for a given scenario.</t>
  </si>
  <si>
    <t xml:space="preserve">Compare and contrast (1) the procedural/functional approach—defining a function for each operation with the function body providing a case for each data variant—and (2) the object-oriented approach—defining a class for each data variant with the class definition providing a method for each operation.  Understand both as defining a matrix of operations and variants. </t>
  </si>
  <si>
    <t xml:space="preserve">Apply situation and event calculus to problems of action and change. </t>
  </si>
  <si>
    <t xml:space="preserve">Distinguish data races from higher level races </t>
  </si>
  <si>
    <t xml:space="preserve">List the defining characteristics of an intelligent agent. </t>
  </si>
  <si>
    <t xml:space="preserve">Decide if a specific execution is linearizable or not </t>
  </si>
  <si>
    <t>Proof Techniques</t>
  </si>
  <si>
    <t xml:space="preserve">Explain why synchronization is necessary in a specific parallel program </t>
  </si>
  <si>
    <t xml:space="preserve">Translate into natural language a software requirements specification (e.g., a software component contract) written in a formal specification language. </t>
  </si>
  <si>
    <t xml:space="preserve">Implement simple algorithms for supervised learning, reinforcement learning, and unsupervised learning. </t>
  </si>
  <si>
    <t xml:space="preserve">Discuss the importance of algorithms in the problem-solving process. </t>
  </si>
  <si>
    <t>Give examples of problems where pipelining would be an effective means of parallelization</t>
  </si>
  <si>
    <t xml:space="preserve">Formulate a problem specified in natural language (e.g., English) as a constraint-satisfaction problem and implement it using a chronological backtracking algorithm or stochastic local search. </t>
  </si>
  <si>
    <t>Explain the characteristics and defining properties of algorithms and how they relate to machine processing.</t>
  </si>
  <si>
    <t>Obtain 2-dimensional and 3-dimensional points by applying affine transformations.</t>
  </si>
  <si>
    <t>Convert among equivalently powerful notations for a language, including among DFAs, NFAs, and regular expressions, and between PDAs and CFGs.</t>
  </si>
  <si>
    <t>Evaluate the ethical issues inherent in various plagiarism detection mechanisms.</t>
  </si>
  <si>
    <t>Visualization</t>
  </si>
  <si>
    <t xml:space="preserve">Describe the constraints that the web puts on developers </t>
  </si>
  <si>
    <t xml:space="preserve">Analyze a software design from the perspective of a significant external quality attribute.  </t>
  </si>
  <si>
    <t xml:space="preserve">Differentiate emulation and isolation </t>
  </si>
  <si>
    <t>Prove that a problem is NP-complete by reducing a classic known NP-complete problem to it.</t>
  </si>
  <si>
    <t>Discuss factors other than computational efficiency that influence the choice of algorithms, such as programming time, maintainability, and the use of application-specific patterns in the input data</t>
  </si>
  <si>
    <t xml:space="preserve">Describe the problem of combinatorial explosion of search space and its consequences. </t>
  </si>
  <si>
    <t xml:space="preserve">Describe how programming in the large differs from individual efforts with respect to understanding a large code base, code reading, understanding builds, and understanding context of changes. </t>
  </si>
  <si>
    <t>Determine informally the time and space complexity of simple algorithms.</t>
  </si>
  <si>
    <t>Computational Paradigms</t>
  </si>
  <si>
    <t>Identify various types of buses in a computer system</t>
  </si>
  <si>
    <t>Evaluate the functional and timing diagram behavior of a simple processory implemented at the logic circuit level</t>
  </si>
  <si>
    <t>Prove that a problem is uncomputable by reducing a classic known uncomputable problem to it.</t>
  </si>
  <si>
    <t xml:space="preserve">Explain buffering and describe strategies for implementing it </t>
  </si>
  <si>
    <t>Learning Outcome</t>
  </si>
  <si>
    <t>Prepare a relational schema from a conceptual model developed using the entity- relationship model</t>
  </si>
  <si>
    <t>Language Pragmatics</t>
  </si>
  <si>
    <t>Use a heuristic approach to solve an appropriate problem</t>
  </si>
  <si>
    <t>Device Management</t>
  </si>
  <si>
    <t>Identify the main types of memory technology</t>
  </si>
  <si>
    <t>Explain the reasons for using alternative formats to represent numerical data</t>
  </si>
  <si>
    <t>Use a logic language to implement algorithms employing implicit search using clauses and relations.</t>
  </si>
  <si>
    <t>Model a variety of real-world problems in computer science using appropriate forms of graphs and trees, such as representing a network topology or the organizaiton of a hierarchical file system.</t>
  </si>
  <si>
    <t xml:space="preserve">Give an example of a scenario in which an attempted optimistic update may never complete </t>
  </si>
  <si>
    <t xml:space="preserve">Outline the range of methods for implementing fault tolerance in an operating system </t>
  </si>
  <si>
    <t xml:space="preserve">Explain why synchronization constructs such as simple locks are not useful in the presence of distributed faults </t>
  </si>
  <si>
    <t xml:space="preserve">Analyze a software design from the perspective of a significant internal quality attribute. </t>
  </si>
  <si>
    <t xml:space="preserve">Describe the role that tools can play in the validation of software. </t>
  </si>
  <si>
    <t>Solve problems using graph algorithms, including single-source and all-pairs shortest paths, and at least one minimum spanning tree algorithm</t>
  </si>
  <si>
    <t>Contrast modeling approaches with respect to space and time complexity and quality of image.</t>
  </si>
  <si>
    <t>Query Languages</t>
  </si>
  <si>
    <t>System Performance Evaluation</t>
  </si>
  <si>
    <t>Mobility</t>
  </si>
  <si>
    <t xml:space="preserve">Interpret a given requirements model for a simple software system. </t>
  </si>
  <si>
    <t xml:space="preserve">Define “critical path”, “work”, and “span” </t>
  </si>
  <si>
    <t>User-centered design and testing</t>
  </si>
  <si>
    <t xml:space="preserve">Articulate the organization of the Internet </t>
  </si>
  <si>
    <t xml:space="preserve">Describe at least three classification approaches, their prerequisites for applicability, their strengths, and their shortcomings. </t>
  </si>
  <si>
    <t>File Systems</t>
  </si>
  <si>
    <t xml:space="preserve">Describe the organization of a wireless network </t>
  </si>
  <si>
    <t xml:space="preserve">Investigate measures that can be taken by both individuals and organizations including governments to prevent or mitigate the undesirable effects of computer crimes and identity theft </t>
  </si>
  <si>
    <t>Describe the internal representation of non-numeric data, such as characters, strings, records, and arrays</t>
  </si>
  <si>
    <t xml:space="preserve">Describe how a contract can be used to specify the behavior of a program component. </t>
  </si>
  <si>
    <t>Discrete Probability</t>
  </si>
  <si>
    <t>Design a deterministic finite state machine to accept a specified language.</t>
  </si>
  <si>
    <t>Language Translation and Execution</t>
  </si>
  <si>
    <t xml:space="preserve">Apply models for internal and external qualities in designing software components to achieve an acceptable tradeoff between conflicting quality aspects. </t>
  </si>
  <si>
    <t xml:space="preserve">Compare and contrast the costs and benefits of dynamic and static data structure implementations. </t>
  </si>
  <si>
    <t>Professional Ethics</t>
  </si>
  <si>
    <t>Compare and contrast database management, information retrieval, and digital library systems with regard to handling typical computational science applications.</t>
  </si>
  <si>
    <t xml:space="preserve">Summarize the rationale for antimonopoly efforts. </t>
  </si>
  <si>
    <t>Compute the location and orientation of model parts using a forward kinematic approach.</t>
  </si>
  <si>
    <t xml:space="preserve">Explain when and why multicast or event-based messaging can be preferable to alternatives </t>
  </si>
  <si>
    <t>Robotics</t>
  </si>
  <si>
    <t>Discuss the concept of parallel processing beyond the classical von Neumann model</t>
  </si>
  <si>
    <t xml:space="preserve">Contrast kernel and user mode in an operating system </t>
  </si>
  <si>
    <t xml:space="preserve">Identify risks and describe approaches to managing risk (avoidance, acceptance, transference, mitigation), and characterize the strengths and shortcomings of each. </t>
  </si>
  <si>
    <t xml:space="preserve">Describe secure coding and defensive coding practices. </t>
  </si>
  <si>
    <t>Sets, Relations, and Functions</t>
  </si>
  <si>
    <t xml:space="preserve">Discuss how various advanced programming constructs aim to improve program structure, software quality, and programmer productivity. </t>
  </si>
  <si>
    <t>Basic Search Strategies</t>
  </si>
  <si>
    <t xml:space="preserve">Use a properly synchronized queue to buffer data passed among activities </t>
  </si>
  <si>
    <t xml:space="preserve">Describe the issues and approaches to testing distributed and parallel systems. </t>
  </si>
  <si>
    <t>Data, Information, and Knowledge</t>
  </si>
  <si>
    <t>Identify the contributions of several pioneers in the computing field.</t>
  </si>
  <si>
    <t>Implement a non-trivial shading algorithm (e.g., toon shading, cascaded shadow maps) under rasterization API.</t>
  </si>
  <si>
    <t xml:space="preserve">Determine which of the three learning styles is appropriate to a particular problem domain. </t>
  </si>
  <si>
    <t>List and contrast standard complexity classes</t>
  </si>
  <si>
    <t>Summarize the phases of software development and compare several common lifecycle models.</t>
  </si>
  <si>
    <t>Select and use a defined coding standard in a small software project.</t>
  </si>
  <si>
    <t xml:space="preserve">Design and implement an HMM as one example of a temporal probabilistic system. </t>
  </si>
  <si>
    <t xml:space="preserve">Explain the different states that a task may pass through and the data structures needed to support the management of many tasks </t>
  </si>
  <si>
    <t>Software Design</t>
  </si>
  <si>
    <t xml:space="preserve">Write a correct and scalable parallel algorithm </t>
  </si>
  <si>
    <t xml:space="preserve">Characterize the uncertainties associated with common robot sensors and actuators; articulate strategies for mitigating these uncertainties. </t>
  </si>
  <si>
    <t>Write simple programs at the assembly/machine level for string processing and manipulation</t>
  </si>
  <si>
    <t>Choose an appropriate modeling approach for a given problem or situation</t>
  </si>
  <si>
    <t>Demonstrate how to map between high-level language patterns into assembly/machine language notations</t>
  </si>
  <si>
    <t>Software Verification Validation</t>
  </si>
  <si>
    <t xml:space="preserve">Use big O notation formally to give asymptotic upper bounds on time and space complexity of algorithms. </t>
  </si>
  <si>
    <t xml:space="preserve">Summarize the range of mechanisms that can be employed at the operating system level to realize concurrent systems and describe the benefits of each </t>
  </si>
  <si>
    <t>Describe the optical model realized by a computer graphics system to synthesize stereoscopic view</t>
  </si>
  <si>
    <t xml:space="preserve">Describe the role formal specification and analysis techniques can play in the development of complex software and compare their use as validation and verification techniques with testing. </t>
  </si>
  <si>
    <t>Discuss the special concerns that multiprocessing systems present with respect to memory management and describe how these are addressed</t>
  </si>
  <si>
    <t>Compiler Semantic Analysis</t>
  </si>
  <si>
    <t>Identify ways to be a sustainable practitioner</t>
  </si>
  <si>
    <t>Analyze the bandwidth and computation demands of a simple algorithm.</t>
  </si>
  <si>
    <t>Explain the basic concepts of interrupts and I/O operations</t>
  </si>
  <si>
    <t>Design-oriented HCI</t>
  </si>
  <si>
    <t xml:space="preserve">Explain the benefits of building abstract layers in hierarchical fashion </t>
  </si>
  <si>
    <t>Explain the workings of a system with virtual memory management</t>
  </si>
  <si>
    <t>Describe the applications of agent theory to domains such as software agents, personal assistants, and believable agents.</t>
  </si>
  <si>
    <t>Describe the progression of computer technology components from vacuum tubes to VLSI, from mainframe computer architectures to the organization of warehouse-scale computers</t>
  </si>
  <si>
    <t xml:space="preserve">Describe the operation of reliable delivery protocols </t>
  </si>
  <si>
    <t xml:space="preserve">Evaluate the performance of a simple learning system on a real-world dataset. </t>
  </si>
  <si>
    <t xml:space="preserve">Evaluate written technical documentation to detect problems of various kinds. </t>
  </si>
  <si>
    <t>Describe the advantages and limitations of RAID architectures</t>
  </si>
  <si>
    <t xml:space="preserve">Describe the primary paradigms used by learning agents. </t>
  </si>
  <si>
    <t xml:space="preserve">Design and implement a simple reliable protocol </t>
  </si>
  <si>
    <t>Describe various heuristic problem-solving methods</t>
  </si>
  <si>
    <t>Use a design paradigm to design a simple software system, and explain how system design principles have been applied in this design. [Application]</t>
  </si>
  <si>
    <t>Identify or sketch a workflow for an existing computational process such as the creation of a graph based on experimental data.</t>
  </si>
  <si>
    <t>Describe how an instruction is executed in a classical von Neumann machine, with extensions for threads, multiprocessor synchronization, and SIMD execution</t>
  </si>
  <si>
    <t>Detail the processes of design appropriate to specific design orientations</t>
  </si>
  <si>
    <t>Privacy and Civil Liberties</t>
  </si>
  <si>
    <t>Explain the effect of memory latency on running time</t>
  </si>
  <si>
    <t>Demonstrate the ability to apply multiple methods to develop reliability estimates for a software system.</t>
  </si>
  <si>
    <t xml:space="preserve">Differentiate the mechanisms used in interfacing a range of devices (including hand-held devices, networks, multimedia) to a computer and explain the implications of these for the design of an operating system </t>
  </si>
  <si>
    <t>Describe the basic properties of bandwidth, latency, scalability and granularity.</t>
  </si>
  <si>
    <t>Design and implement a complete processor, including datapath and control</t>
  </si>
  <si>
    <t xml:space="preserve">Articulate design principles including separation of concerns, information hiding, coupling and cohesion, and encapsulation. </t>
  </si>
  <si>
    <t xml:space="preserve">Evaluate the efficacy of a given design and implementation using empirical data. </t>
  </si>
  <si>
    <t xml:space="preserve">Demonstrate the capability to use software tools in support of the development of a software product of medium size. </t>
  </si>
  <si>
    <t xml:space="preserve">Detect and correct a load imbalance </t>
  </si>
  <si>
    <t>Solve elementary recurrence relations, e.g., using some form of a Master Theorem</t>
  </si>
  <si>
    <t>Write a stored procedure that deals with parameters and has some control flow, to provide a given functionality</t>
  </si>
  <si>
    <t>Determine, for a given processor and memory system implementation, the average cycles per instruction</t>
  </si>
  <si>
    <t xml:space="preserve">Apply component-oriented approaches to the design of a range of software, such as using components for concurrency and transactions, for reliable communication services, for database interaction including services for remote query and database management, or for secure communication and access. </t>
  </si>
  <si>
    <t xml:space="preserve">Identify laws that apply to computer crimes </t>
  </si>
  <si>
    <t>Explain and give examples of the benefits of simulation and modeling in a range of important application areas.</t>
  </si>
  <si>
    <t>Define a user-centered design process that explicitly recognizes that the user is not like the developer or her acquaintances</t>
  </si>
  <si>
    <t>Natural Language Processing</t>
  </si>
  <si>
    <t xml:space="preserve">Describe the mechanisms that typically exist for a professional to keep up-to-date. </t>
  </si>
  <si>
    <t>Identify ways to apply redundancy to achieve fault tolerance for a medium-sized application.</t>
  </si>
  <si>
    <t xml:space="preserve">Describe superscalar architectures and their advantages </t>
  </si>
  <si>
    <t>Design a process to evaluate the utility of a visualization algorithm or system.</t>
  </si>
  <si>
    <t xml:space="preserve">Compare and contrast static and dynamic approaches to real-time scheduling </t>
  </si>
  <si>
    <t>Concurrency and Parallelism</t>
  </si>
  <si>
    <t xml:space="preserve">Identify several ways in which the information technology industry is affected by shortages in the labor supply. </t>
  </si>
  <si>
    <t>Information Management Concepts</t>
  </si>
  <si>
    <t>Comprehend the trend of modern computer architectures towards multi-core and that parallelism is inherent in all hardware systems</t>
  </si>
  <si>
    <t xml:space="preserve">Apply consistent documentation and program style standards that contribute to the readability and maintainability of software. </t>
  </si>
  <si>
    <t xml:space="preserve">Identify techniques for information retrieval, language translation, and text classification.  </t>
  </si>
  <si>
    <t xml:space="preserve">Identify the relative strengths and weaknesses among multiple designs or implementations for a problem. </t>
  </si>
  <si>
    <t>Data Mining</t>
  </si>
  <si>
    <t>Give an example of an ordering of accesses among concurrent activities that is not sequentially consistent</t>
  </si>
  <si>
    <t xml:space="preserve">Apply resolution to a set of logic statements to answer a query. </t>
  </si>
  <si>
    <t>Compare and contrast parallel programming paradigms recognizing the strengths and weaknesses of each.</t>
  </si>
  <si>
    <t xml:space="preserve">Compare daily life before and after the advent of personal computers and the Internet. </t>
  </si>
  <si>
    <t>Basic Logic</t>
  </si>
  <si>
    <t xml:space="preserve">Distinguish “may” and “must” analyses. </t>
  </si>
  <si>
    <t>Describe the constraints and benefits of different evaluative methods</t>
  </si>
  <si>
    <t>Real Time and Embedded Systems</t>
  </si>
  <si>
    <t xml:space="preserve">Identify key issues in syntax definitions: ambiguity, associativity, precedence. </t>
  </si>
  <si>
    <t>Construct CSG models from simple primitives, such as cubes and quadric surfaces.</t>
  </si>
  <si>
    <t>Use recurrence relations to determine the time complexity of recursively defined algorithms</t>
  </si>
  <si>
    <t>Identify independent tasks in a program that may be parallelized</t>
  </si>
  <si>
    <t>Discuss the professional's role in security and the trade-offs involved.</t>
  </si>
  <si>
    <t xml:space="preserve">Process some representation of code for some purpose, such as an interpreter, an expression optimizer, a documentation generator, etc. </t>
  </si>
  <si>
    <t>Compare common computer interface mechanisms with respect to ease-of-use, learnability, and cost.</t>
  </si>
  <si>
    <t xml:space="preserve">Defend the need for APIs and middleware </t>
  </si>
  <si>
    <t xml:space="preserve">Illustrate the use of example and analogy in ethical argument. </t>
  </si>
  <si>
    <t>Discuss the HCI issues in software that embodies human intention</t>
  </si>
  <si>
    <t>Design, code, test and debug programs for a parallel computation.</t>
  </si>
  <si>
    <t xml:space="preserve">Design and implement a simulated annealing schedule to avoid local minima in a problem. </t>
  </si>
  <si>
    <t xml:space="preserve">Apply a conflict resolution strategy in a team setting. </t>
  </si>
  <si>
    <t>Memory Management</t>
  </si>
  <si>
    <t xml:space="preserve">Examine the ethical and legal issues surrounding the misuse of access and various breaches in security </t>
  </si>
  <si>
    <t>Describe how symbolic logic can be used to model real-life situations or applications, including those arising in computing contexts such as software analysis (e.g., program correctness), database queries, and algorithms.</t>
  </si>
  <si>
    <t>Discuss the concept of finite state machines.</t>
  </si>
  <si>
    <t>Explain how events that are independent can be conditionally dependent (and vice-versa).  Identify real-world examples of such cases.</t>
  </si>
  <si>
    <t xml:space="preserve">Evaluate stakeholder positions in a given situation. </t>
  </si>
  <si>
    <t>Network Security</t>
  </si>
  <si>
    <t>Summarize the basic precepts of psychological and social interaction</t>
  </si>
  <si>
    <t xml:space="preserve">Describe the difference between centralized and distributed software configuration management. </t>
  </si>
  <si>
    <t xml:space="preserve">Define the concept of a planning system and how they differ from classical search techniques. </t>
  </si>
  <si>
    <t>Describe the principles of different viewer tracking technologies.</t>
  </si>
  <si>
    <t xml:space="preserve">Explain the distinction between temporal and spatial reasoning, and how they interrelate. </t>
  </si>
  <si>
    <t xml:space="preserve">Discuss the philosophical basis for the legal protection of personal privacy. </t>
  </si>
  <si>
    <t xml:space="preserve">Distinguish using computational resources for a faster answer from managing efficient access to a shared resource </t>
  </si>
  <si>
    <t xml:space="preserve">Apply formal specification and analysis techniques to software designs and programs with low complexity. </t>
  </si>
  <si>
    <t xml:space="preserve">Identify the global nature of software piracy. </t>
  </si>
  <si>
    <t xml:space="preserve">Implement a simple device driver for a range of possible devices </t>
  </si>
  <si>
    <t xml:space="preserve">Describe how frames are forwarded in an Ethernet network </t>
  </si>
  <si>
    <t xml:space="preserve">Identify the social implications of ergonomic devices and the workplace environment to people’s health. </t>
  </si>
  <si>
    <t>Understand the sources, hazards, and potential benefits of team conflict.</t>
  </si>
  <si>
    <t xml:space="preserve">Compute the work and span, and determine the critical path with respect to a parallel execution diagram </t>
  </si>
  <si>
    <t>To be aware of the range of possibilities for games engines, including their potential and their limitations</t>
  </si>
  <si>
    <t>Type Systems</t>
  </si>
  <si>
    <t xml:space="preserve">Define software quality and describe the role of quality assurance activities in the software process. </t>
  </si>
  <si>
    <t xml:space="preserve">Identify developers’ assumptions and values embedded in hardware and software design, especially as they pertain to usability for diverse populations including under-represented populations and the disabled. </t>
  </si>
  <si>
    <t xml:space="preserve">Evaluate virtualization trade-offs </t>
  </si>
  <si>
    <t xml:space="preserve">Explain how conditional independence assertions allow for greater efficiency of probabilistic systems. </t>
  </si>
  <si>
    <t>Relational Databases</t>
  </si>
  <si>
    <t xml:space="preserve">Using a common formal specification language, formulate the specification of a simple software system and derive examples of test cases from the specification. </t>
  </si>
  <si>
    <t xml:space="preserve">Identify ethical issues that arise in software development and determine how to address them technically and ethically. </t>
  </si>
  <si>
    <t>Build robust code using exception handling mechanisms.</t>
  </si>
  <si>
    <t>Advanced Automata Theory and Computability</t>
  </si>
  <si>
    <t xml:space="preserve">Outline the process of regression testing and its role in release management. </t>
  </si>
  <si>
    <t>Formally model a shared memory system to show if it is consistent</t>
  </si>
  <si>
    <t xml:space="preserve">Describe how wireless networks support mobile users </t>
  </si>
  <si>
    <t xml:space="preserve">For various foundational type constructors, identify the values they describe and the invariants they enforce. </t>
  </si>
  <si>
    <t xml:space="preserve">Summarize the features and limitations of an operating system used to provide protection and security </t>
  </si>
  <si>
    <t xml:space="preserve">Write and execute a simple platform-based program </t>
  </si>
  <si>
    <t xml:space="preserve">Given a high-level design, identify the software architecture by differentiating among common software architectures such as 3-tier, pipe-and-filter, and client-server. </t>
  </si>
  <si>
    <t xml:space="preserve">Distinguish multiple sufficient programming constructs for synchronization that may be inter-implementable but have complementary advantages </t>
  </si>
  <si>
    <t xml:space="preserve">Summarize techniques for achieving synchronization in an operating system (e.g., describe how to implement a semaphore using OS primitives) </t>
  </si>
  <si>
    <t xml:space="preserve">Discuss the constraints that a given industrial platforms impose on developers </t>
  </si>
  <si>
    <t>Verify and validate the results of a simulation.</t>
  </si>
  <si>
    <t>Describe data access from a magnetic disk drive</t>
  </si>
  <si>
    <t>Describe the issues of trust in interface design with an example of a high and low trust system</t>
  </si>
  <si>
    <t xml:space="preserve">Characterize and contrast the concepts of copyright, patenting and trademarks. </t>
  </si>
  <si>
    <t>Software Evolution</t>
  </si>
  <si>
    <t>Select and implement an appropriate uninformed search algorithm for a problem, and characterize its time and space complexities.</t>
  </si>
  <si>
    <t>Memory system organization and architecture</t>
  </si>
  <si>
    <t>Basic Analysis</t>
  </si>
  <si>
    <t xml:space="preserve">Use a project management tool to assist in the assignment and tracking of tasks in a software development project. </t>
  </si>
  <si>
    <t>Explain the implications of the "power wall" in terms of further processor performance improvements and the drive towards harnessing parallelism</t>
  </si>
  <si>
    <t>Connect constraints expressed as primary key and foreign key, with functional dependencies</t>
  </si>
  <si>
    <t xml:space="preserve">Identify the differences between IP and Ethernet </t>
  </si>
  <si>
    <t>Analyze the pros and cons of reliance on computing in the implementation of democracy (e.g. delivery of social services, electronic voting).</t>
  </si>
  <si>
    <t>Distributed Systems</t>
  </si>
  <si>
    <t xml:space="preserve">Choose the appropriate data structure for modeling a given problem. </t>
  </si>
  <si>
    <t>Choose appropriate methods to support the development of a specific UI</t>
  </si>
  <si>
    <t>Design a context-free grammar to represent a specified language.</t>
  </si>
  <si>
    <t xml:space="preserve">Describe how resources can be allocated in a network </t>
  </si>
  <si>
    <t>Prove that a language is in a specified class and that it is not in the next lower class.</t>
  </si>
  <si>
    <t>Formulate an efficient problem space for a problem expressed in natural language (e.g., English) in terms of initial and goal states, and operators. [Application]</t>
  </si>
  <si>
    <t>Summarize the use of journaling and how log-structured file systems enhance fault tolerance</t>
  </si>
  <si>
    <t>Explain the Church-Turing thesis and its significance.</t>
  </si>
  <si>
    <t>Implement the spline interpolation method for producing in-between positions and orientations.</t>
  </si>
  <si>
    <t xml:space="preserve">List and define the appropriate network terminology </t>
  </si>
  <si>
    <t xml:space="preserve">Assess and provide feedback to teams and individuals on their performance in a team setting. </t>
  </si>
  <si>
    <t>Critique legislation aimed at digital copyright infringements</t>
  </si>
  <si>
    <t>Summarize how instructions are represented at both the machine level and in the context of a symbolic assembler</t>
  </si>
  <si>
    <t>Apply each of the proof techniques correctly in the construction of a sound argument.</t>
  </si>
  <si>
    <t>Analyze a problem to determine underlying recurrence relations.</t>
  </si>
  <si>
    <t>Fundamental Data Structures and Algorithms</t>
  </si>
  <si>
    <t xml:space="preserve">Explain the difference between rule-based, case-based and model-based reasoning techniques. </t>
  </si>
  <si>
    <t xml:space="preserve">Design and implement A*/beam search to solve a problem. </t>
  </si>
  <si>
    <t xml:space="preserve">Identify the data components and behaviors of multiple abstract data types. </t>
  </si>
  <si>
    <t>Compute the closure of a set of attributes under given functional dependencies</t>
  </si>
  <si>
    <t>Describe the tradeoffs in different approaches to ODE integration for particle modeling.</t>
  </si>
  <si>
    <t xml:space="preserve">Explain the tradeoffs among overhead, scalability, and fault tolerance when choosing a stateful v. stateless design for a given service </t>
  </si>
  <si>
    <t>Implement any of the specified graphics techniques using a primitive graphics system at the individual pixel level.</t>
  </si>
  <si>
    <t>Explain with examples the basic terminology of functions, relations, and sets.</t>
  </si>
  <si>
    <t>Be able to implement a string-matching algorithm</t>
  </si>
  <si>
    <t>Proximity</t>
  </si>
  <si>
    <t>Apply advanced analysis techniques (e.g., amortized, probabilistic, etc.) to algorithms.</t>
  </si>
  <si>
    <t>Explain the role of an inverted index in locating a document in a collection</t>
  </si>
  <si>
    <t xml:space="preserve">Explain how programming language implementations typically organize memory into global data, text, heap, and stack sections and how features such as recursion and  memory management map to this memory model. </t>
  </si>
  <si>
    <t>Analyze a security policy and/or procedures to show where they consider, or fail to consider, human factors</t>
  </si>
  <si>
    <t>State and apply the principles of least privilege and fail-safe defaults.</t>
  </si>
  <si>
    <t xml:space="preserve">For the design of a simple software system within the context of a single design paradigm, describe the software architecture of that system. </t>
  </si>
  <si>
    <t xml:space="preserve">Explain the role of objects in middleware systems and the relationship with components. </t>
  </si>
  <si>
    <t xml:space="preserve">Implement fundamental motion planning algorithms within a robot configuration space. </t>
  </si>
  <si>
    <t xml:space="preserve">Describe the functions of a contemporary operating system with respect to convenience, efficiency, and the ability to evolve </t>
  </si>
  <si>
    <t>Define a type system precisely and compositionally.</t>
  </si>
  <si>
    <t xml:space="preserve">Discuss the rationale for the legal protection of intellectual property. </t>
  </si>
  <si>
    <t>PBD</t>
  </si>
  <si>
    <t>Have facility mapping pseudocode to implementation, implementing examples of algorithmic strategies from scratch, and applying them to specific problems</t>
  </si>
  <si>
    <t>Write a program that correctly terminates when all of a set of concurrent tasks have completed</t>
  </si>
  <si>
    <t xml:space="preserve">Identify issues that arise in producer-consumer algorithms and mechanisms that may be used for addressing them </t>
  </si>
  <si>
    <t xml:space="preserve">Describe the differences between planning as search, operator-based planning, and propositional planning, providing examples of domains where each is most applicable. </t>
  </si>
  <si>
    <t>Outline the basic structure of each proof technique described in this unit.</t>
  </si>
  <si>
    <t xml:space="preserve">Create, evaluate, and implement a test plan for a medium-size code segment. </t>
  </si>
  <si>
    <t>Identify contemporary examples of intangible digital intellectual property</t>
  </si>
  <si>
    <t xml:space="preserve">Implement a feature-extraction algorithm on real data, e.g., an edge or corner detector for images or vectors of Fourier coefficients describing a short slice of audio signal.  </t>
  </si>
  <si>
    <t>Advanced Search</t>
  </si>
  <si>
    <t xml:space="preserve">Apply key elements and common methods for elicitation and analysis to produce a set of software requirements for a medium-sized software system. </t>
  </si>
  <si>
    <t>Understand the implementation of hash tables, including collision avoidance and resolution</t>
  </si>
  <si>
    <t xml:space="preserve">Discuss the advantages and disadvantages of using interrupt processing </t>
  </si>
  <si>
    <t xml:space="preserve">Discuss the performance vs. power tradeoff </t>
  </si>
  <si>
    <t xml:space="preserve">Write a program that performs any required marshalling and conversion into message units, such as packets, to communicate interesting data between two hosts </t>
  </si>
  <si>
    <t>Mobile Platforms</t>
  </si>
  <si>
    <t>Use a greedy approach to solve an appropriate problem and determine if the greedy rule chosen leads to an optimal solution</t>
  </si>
  <si>
    <t>Describe the tradeoffs in different representations of rotations.</t>
  </si>
  <si>
    <t xml:space="preserve">Describe a given problem domain using the characteristics of the environments in which intelligent systems must function. </t>
  </si>
  <si>
    <t>Identify strategies to enable appropriate freedom of expression.</t>
  </si>
  <si>
    <t xml:space="preserve">Define and use iterators and other operations on aggregates using idioms most natural in multiple programming languages, including taking functions as arguments. </t>
  </si>
  <si>
    <t xml:space="preserve">Identify guidelines for sustainable IT design or deployment </t>
  </si>
  <si>
    <t>Explain basic instruction level parallelism using pipelining and the major hazards that may occur</t>
  </si>
  <si>
    <t>Within the context of a single design paradigm, describe one or more design patterns that could be applicable to the design of a simple software system.  [Knowledge]</t>
  </si>
  <si>
    <t xml:space="preserve">List the differences among robots' representations of their external environment, including their strengths and shortcomings. </t>
  </si>
  <si>
    <t xml:space="preserve">Identify configuration items and use a source code control tool in a small team-based project. </t>
  </si>
  <si>
    <t>Transaction Processing</t>
  </si>
  <si>
    <t xml:space="preserve">Describe common applications for each data structure in the topic list. </t>
  </si>
  <si>
    <t>Apply a variety of design methods to a given problem</t>
  </si>
  <si>
    <t xml:space="preserve">Compare and contrast the most common models used for structured knowledge representation, highlighting their strengths and weaknesses. </t>
  </si>
  <si>
    <t>Programming Interactive Systems</t>
  </si>
  <si>
    <t xml:space="preserve">Apply Bayes theorem to determine conditional probabilities in a problem. </t>
  </si>
  <si>
    <t xml:space="preserve">Examine the tradeoffs and common sources of risk in software projects regarding technology, structure/process, quality, people, market and financial. </t>
  </si>
  <si>
    <t xml:space="preserve">Create algorithms for solving simple problems. </t>
  </si>
  <si>
    <t>Discuss the advantages (and disadvantages) of non-mouse interfaces</t>
  </si>
  <si>
    <t xml:space="preserve">Discuss benefits and limitations of automatic memory management. </t>
  </si>
  <si>
    <t>Use common animation software to construct simple organic forms using metaball and skeleton.</t>
  </si>
  <si>
    <t>Advanced Data Structures Algorithms and Analysis</t>
  </si>
  <si>
    <t xml:space="preserve">Describe the SMP architecture and note its key features </t>
  </si>
  <si>
    <t>Explain the relationship between weak and strong induction and give examples of the appropriate use of each.</t>
  </si>
  <si>
    <t>Digital Forensics</t>
  </si>
  <si>
    <t>Use a divide-and-conquer algorithm to solve an appropriate problem</t>
  </si>
  <si>
    <t>Development Methods</t>
  </si>
  <si>
    <t xml:space="preserve">Use various advanced programming constructs and idioms correctly. </t>
  </si>
  <si>
    <t>Implement algorithms for physical modeling of particle dynamics using simple Newtonian mechanics, for example Witkin &amp; Kass, snakes and worms, symplectic Euler, Stormer/Verlet, or midpoint Euler methods.</t>
  </si>
  <si>
    <t>Parallel Architecture</t>
  </si>
  <si>
    <t xml:space="preserve">Identify the services provided by modern language run-time systems. </t>
  </si>
  <si>
    <t xml:space="preserve">Describe at least one approach for coordinating the actions and sensing of several robots to accomplish a single task. </t>
  </si>
  <si>
    <t>Relate practical examples to the appropriate set, function, or relation model, and interpret the associated operations and terminology in context.</t>
  </si>
  <si>
    <t>Compare and contrast the different rendering techniques.</t>
  </si>
  <si>
    <t xml:space="preserve">Explain why no distributed system can be simultaneously consistent, available, and partition tolerant </t>
  </si>
  <si>
    <t>Demonstrate the ability to evaluate algorithms, to select from a range of possible options, to provide justification for that selection, and to implement the algorithm in a particular context</t>
  </si>
  <si>
    <t xml:space="preserve">Model a concurrent process using a formal model, such as pi-calculus </t>
  </si>
  <si>
    <t>SDF</t>
  </si>
  <si>
    <t>Apply standard numerical algorithms to solve ODEs and PDEs. Use computing systems to solve systems of equations.</t>
  </si>
  <si>
    <t>Advanced Computational Complexity</t>
  </si>
  <si>
    <t>Write simple assembly language program segments</t>
  </si>
  <si>
    <t xml:space="preserve">Compare and contrast basic search issues with game playing issues </t>
  </si>
  <si>
    <t xml:space="preserve">Select and implement an appropriate informed search algorithm for a problem by designing the necessary heuristic evaluation function. </t>
  </si>
  <si>
    <t>Use dynamic programming to solve an appropriate problem</t>
  </si>
  <si>
    <t>Compute permutations and combinations of a set, and interpret the meaning in the context of the particular application.</t>
  </si>
  <si>
    <t xml:space="preserve">Generate the low-level code for calling functions/methods in modern languages. </t>
  </si>
  <si>
    <t xml:space="preserve">Describe the relationship between preferences and utility functions. </t>
  </si>
  <si>
    <t xml:space="preserve">Describe the strengths and weaknesses of various forms of communication (e.g. virtual, face-to-face, shared documents) </t>
  </si>
  <si>
    <t>Basic Type Systems</t>
  </si>
  <si>
    <t xml:space="preserve">Differentiate among the phases of software development. </t>
  </si>
  <si>
    <t xml:space="preserve">Contribute to a small-team code review focused on component correctness. </t>
  </si>
  <si>
    <t xml:space="preserve">Describe the consequences of inappropriate professional behavior. </t>
  </si>
  <si>
    <t xml:space="preserve">Explain why checks for preconditions, and actions based on these checks, must share the same unit of atomicity to be effective </t>
  </si>
  <si>
    <t xml:space="preserve">Explain the main evaluation models used to evaluate a system </t>
  </si>
  <si>
    <t>Demonstrate how an algorithm estimates a solution to the rendering equation.</t>
  </si>
  <si>
    <t xml:space="preserve">Apply the basic principles of risk management in a variety of simple scenarios including a security situation. </t>
  </si>
  <si>
    <t>Logic Programming</t>
  </si>
  <si>
    <t xml:space="preserve">Use crisp and objective criteria for evaluating language-design decisions. </t>
  </si>
  <si>
    <t>Reasoning Under Uncertainty</t>
  </si>
  <si>
    <t xml:space="preserve">Use a model to show progress guarantees in a parallel algorithm </t>
  </si>
  <si>
    <t xml:space="preserve">Describe ways in which professionals may contribute to public policy. </t>
  </si>
  <si>
    <t>Describe the tradeoffs of algorithms in terms of accuracy and performance.</t>
  </si>
  <si>
    <t xml:space="preserve">Create and evaluate program assertions for a variety of behaviors ranging from simple through complex. </t>
  </si>
  <si>
    <t>Game Platforms</t>
  </si>
  <si>
    <t xml:space="preserve">Compare static and dynamic approaches to verification. </t>
  </si>
  <si>
    <t xml:space="preserve">Defend the different ways of allocating memory to tasks, citing the relative merits of each </t>
  </si>
  <si>
    <t>Describe when non-mouse interfaces are appropriate</t>
  </si>
  <si>
    <t xml:space="preserve">Identify progressive stages in a whistle-blowing incident. </t>
  </si>
  <si>
    <t xml:space="preserve">Characterize and contrast the standard agent architectures. </t>
  </si>
  <si>
    <t xml:space="preserve">Explain how utility functions and probabilistic reasoning can be combined to make rational decisions. </t>
  </si>
  <si>
    <t xml:space="preserve">Discuss the need for preemption and deadline scheduling </t>
  </si>
  <si>
    <t xml:space="preserve">Demonstrate using appropriate examples how multi-agent systems support agent interaction. </t>
  </si>
  <si>
    <t xml:space="preserve">Defend the need for protection and security in an OS (cross reference IAS/Security Architecture and Systems Administration/Investigating Operating Systems Security for various systems) </t>
  </si>
  <si>
    <t>Describe how negative integers are stored in sign-magnitude and twos-complement representations</t>
  </si>
  <si>
    <t>Perform empirical studies to validate hypotheses about runtime stemming from mathematical analysis.  Run algorithms on input of various sizes and compare performance</t>
  </si>
  <si>
    <t xml:space="preserve">Describe how packets are forwarded in an IP networks </t>
  </si>
  <si>
    <t xml:space="preserve">Identify weaknesses in a given simple design, and removed them through refactoring. </t>
  </si>
  <si>
    <t>Plan interactions (e.g. virtual, face-to-face, shared documents) with others in which they are able to get their point across, and are also able to listen carefully and appreciate the points of others, even when they disagree, and are able to convey to others that they have heard.</t>
  </si>
  <si>
    <t>Routing and Forwarding</t>
  </si>
  <si>
    <t xml:space="preserve">Distinguish network faults from other kinds of failures </t>
  </si>
  <si>
    <t>Explain the use of big omega, big theta, and little o notation to describe the amount of work done by an algorithm.</t>
  </si>
  <si>
    <t xml:space="preserve">Identify examples of classification tasks, including the available input features and output to be predicted. </t>
  </si>
  <si>
    <t xml:space="preserve">List the key components of a class diagram or similar description of the data that a system is required to handle. </t>
  </si>
  <si>
    <t>Provide examples of uncomputable functions.</t>
  </si>
  <si>
    <t>Explain why everything is data, including instructions, in computers</t>
  </si>
  <si>
    <t>Discuss hypervisors and the need for them in conjunction with different types of hypervisors</t>
  </si>
  <si>
    <t>Perform the operations associated with sets, functions, and relations.</t>
  </si>
  <si>
    <t>Agents</t>
  </si>
  <si>
    <t xml:space="preserve">Compare and contrast each of the following techniques, providing examples of when each strategy is superior: decision trees, neural networks, and belief networks. </t>
  </si>
  <si>
    <t xml:space="preserve">Analyze basic logical fallacies in an argument. </t>
  </si>
  <si>
    <t>Requirements Engineering</t>
  </si>
  <si>
    <t xml:space="preserve">Explain the relationship between object-oriented inheritance (code-sharing and overriding) and subtyping (the idea of a subtype being usable in a context that expects the supertype). </t>
  </si>
  <si>
    <t>Discuss serveral issues of social concern raised by collaborative software</t>
  </si>
  <si>
    <t>Advanced Programming Constructs</t>
  </si>
  <si>
    <t xml:space="preserve">List at least three image-segmentation approaches, such as thresholding, edge-based and region-based algorithms, along with their defining characteristics, strengths, and weaknesses. </t>
  </si>
  <si>
    <t>Rewrite a simple program to remove common vulnerabilities, such as buffer overflows, integer overflows and race conditions</t>
  </si>
  <si>
    <t>Software Construction</t>
  </si>
  <si>
    <t>Intellectual Property</t>
  </si>
  <si>
    <t>Define the classes P and NP.</t>
  </si>
  <si>
    <t>Formal Methods</t>
  </si>
  <si>
    <t>Provide examples of classic NP-complete problems.</t>
  </si>
  <si>
    <t>Parallel Algorithms, Analysis, and Programming</t>
  </si>
  <si>
    <t xml:space="preserve">Use mutual exclusion to avoid a given race condition </t>
  </si>
  <si>
    <t>Explain the concept and applications of texture mapping, sampling, and anti-aliasing.</t>
  </si>
  <si>
    <t xml:space="preserve">Discuss advantages, disadvantages, and difficulties of dynamic recompilation. </t>
  </si>
  <si>
    <t>Explain the organization of the classical von Neumann machine and its major functional units</t>
  </si>
  <si>
    <t xml:space="preserve">Use a process improvement model such as PSP to assess a development effort and recommend approaches to improvement. </t>
  </si>
  <si>
    <t xml:space="preserve">Explain the presence of and describe the characteristics of latency in real-time systems </t>
  </si>
  <si>
    <t xml:space="preserve">Identify both functional and non-functional requirements in a given requirements specification for a software system. </t>
  </si>
  <si>
    <t>Compare the HCI issues in individual interaction with group interaction</t>
  </si>
  <si>
    <t>Analytical Tools</t>
  </si>
  <si>
    <t>Conduct a cost/benefit analysis for a risk mitigation approach.</t>
  </si>
  <si>
    <t xml:space="preserve">Explain the use of a device list and driver I/O queue </t>
  </si>
  <si>
    <t xml:space="preserve">Implement a parallel divide-and-conquer and/or graph algorithm and empirically measure its performance relative to its sequential analog </t>
  </si>
  <si>
    <t xml:space="preserve">Create state and transition diagrams for simple problem domains </t>
  </si>
  <si>
    <t>Discuss the concept of control points and the generation of control signals using hardwired or microprogrammed implementations</t>
  </si>
  <si>
    <t xml:space="preserve">Define useful static analyses in terms of a conceptual framework such as dataflow analysis. </t>
  </si>
  <si>
    <t>Communication and Coordination</t>
  </si>
  <si>
    <t xml:space="preserve">Differentiate between the concepts of optimal reasoning/behavior and human-like reasoning/behavior. </t>
  </si>
  <si>
    <t>DS</t>
  </si>
  <si>
    <t>Describe alternative architectures such as SIMD and MIMD</t>
  </si>
  <si>
    <t>Mixed, Augmented and Virtual Reality</t>
  </si>
  <si>
    <t>Discuss the issues involved in securing software patents.</t>
  </si>
  <si>
    <t xml:space="preserve">Give examples that illustrate time-space trade-offs of algorithms.  </t>
  </si>
  <si>
    <t xml:space="preserve">Describe the impact of the under-representation of diverse populations in the computing profession (e.g., industry culture, product diversity). </t>
  </si>
  <si>
    <t xml:space="preserve">Identify the principal issues associated with software evolution and explain their impact on the software life cycle. </t>
  </si>
  <si>
    <t>Explain how to recognize the graphics techniques used to create a particular image.</t>
  </si>
  <si>
    <t xml:space="preserve">Compare and contrast various heuristic searches vis-a-vis applicability to a given problem. </t>
  </si>
  <si>
    <t xml:space="preserve">Describe the constraints that game platforms impose on developers. </t>
  </si>
  <si>
    <t xml:space="preserve">Discuss the benefits, the drawbacks and the implications of off-shoring and outsourcing. </t>
  </si>
  <si>
    <t xml:space="preserve">Describe the concept of recursion and give examples of its use. </t>
  </si>
  <si>
    <t>Describe the motivation and  ramifications of cyber terrorism and criminal hacking</t>
  </si>
  <si>
    <t>Identify the issues impacting correctness and efficiency of a computation.</t>
  </si>
  <si>
    <t>Evaluate a simulation, highlighting the benefits and the drawbacks.</t>
  </si>
  <si>
    <t>Provide an example of a problem that fits the producer-consumer paradigm</t>
  </si>
  <si>
    <t>Use standard APIs and tools to create visual displays of data, including graphs, charts, tables, and histograms.</t>
  </si>
  <si>
    <t xml:space="preserve">Investigate the impact of technological solutions to privacy problems. </t>
  </si>
  <si>
    <t>Convert numerical data from one format to another</t>
  </si>
  <si>
    <t xml:space="preserve">Conduct a review of a set of software requirements to determine the quality of the requirements with respect to the characteristics of good requirements. </t>
  </si>
  <si>
    <t>HC</t>
  </si>
  <si>
    <t>Professional Communication</t>
  </si>
  <si>
    <t>Event-Driven and Reactive Programming</t>
  </si>
  <si>
    <t>Fault Tolerance</t>
  </si>
  <si>
    <t>GV</t>
  </si>
  <si>
    <t>Discuss the runtime and memory efficiency of principal algorithms for sorting, searching, and hashing</t>
  </si>
  <si>
    <t xml:space="preserve">Describe approaches for fault estimation. </t>
  </si>
  <si>
    <t xml:space="preserve">Explain the key difference between serial and parallel devices and identify the conditions in which each is appropriate </t>
  </si>
  <si>
    <t xml:space="preserve">Compare and contrast domain specific languages with general purpose programming languages.  </t>
  </si>
  <si>
    <t xml:space="preserve">Select suitable components for use in the design of a software product. </t>
  </si>
  <si>
    <t xml:space="preserve">Compare and contrast the basic techniques for representing uncertainty. </t>
  </si>
  <si>
    <t>Describe techniques, coding idioms and mechanisms for implementing designs to achieve desired properties such as reliability, efficiency, and robustness.</t>
  </si>
  <si>
    <t xml:space="preserve">Discuss ways to influence performance and results in cross-cultural teams. </t>
  </si>
  <si>
    <t xml:space="preserve">Recognize the ramifications of differential privacy. </t>
  </si>
  <si>
    <t>Object-Oriented Programming</t>
  </si>
  <si>
    <t>Determine whether or not a set of attributes form a superkey and/or candidate key for a relation with given functional dependencies</t>
  </si>
  <si>
    <t xml:space="preserve">Construct models of the design of a simple software system that are appropriate for the paradigm used to design it. </t>
  </si>
  <si>
    <t>AR</t>
  </si>
  <si>
    <t>Use CAD tools for capture, synthesis, and simulation to evaluate simple building blocks (e.g., arithmetic-logic unit, registers, movement between registers) of a simple computer design</t>
  </si>
  <si>
    <t>Identify the evolution of pricing strategies for computing goods and services.</t>
  </si>
  <si>
    <t xml:space="preserve">Describe relationships between scheduling algorithms and application domains </t>
  </si>
  <si>
    <t>Analyze simple problem statements to identify relevant information and select appropriate processing to solve the problem.</t>
  </si>
  <si>
    <t xml:space="preserve">Characterize the state of the art in learning theory, including its achievements and its shortcomings. </t>
  </si>
  <si>
    <t>AL</t>
  </si>
  <si>
    <t>Industrial Platforms</t>
  </si>
  <si>
    <t xml:space="preserve">Compare and contrast the fixed and dynamic allocation techniques </t>
  </si>
  <si>
    <t>Extract and articulate the statistical arguments used in papers which report HCI results</t>
  </si>
  <si>
    <t>Compute the orientation of articulated parts of a model from a location and orientation using an inverse kinematic approach.</t>
  </si>
  <si>
    <t>Use project metrics to describe the current state of a project.</t>
  </si>
  <si>
    <t>Runtime Systems</t>
  </si>
  <si>
    <t>Apply the tools of probability to solve problems such as the average case analysis of algorithms or analyzing hashing.</t>
  </si>
  <si>
    <t>Describe the environmental impacts of design choices within the field of computing that relate to algorithm design, operating system design, networking design, database design, etc.</t>
  </si>
  <si>
    <t xml:space="preserve">Evaluate the trade-offs in terms of memory size (main memory, cache memory, auxiliary memory) and processor speed </t>
  </si>
  <si>
    <t>Map real-world applications to appropriate counting formalisms, such as determining the number of ways to arrange people around a table, subject to constraints on the seating arrangement, or the number of ways to determine certain hands in cards (e.g., a full house).</t>
  </si>
  <si>
    <t>Describe the differences between memory backplane, processor memory interconnect, and remote memory via networks</t>
  </si>
  <si>
    <t>Implement a ray tracer for scenes using a simple (e.g., Phong's) BRDF plus reflection and refraction.</t>
  </si>
  <si>
    <t>Articulate that there are many equivalent representations of computer functionality, including logical expressions and gates, and be able to use mathematical expressions to describe the functions of simple combinational and sequential circuits</t>
  </si>
  <si>
    <t>CN</t>
  </si>
  <si>
    <t>Apply the pigeonhole principle in the context of a formal proof.</t>
  </si>
  <si>
    <t xml:space="preserve">Describe reasons for using interrupts, dispatching, and context switching to support concurrency in an operating system </t>
  </si>
  <si>
    <t>Discuss the basic ideas behind some methods for fluid dynamics for modeling ballistic trajectories, for example for splashes, dust, fire, or smoke.</t>
  </si>
  <si>
    <t xml:space="preserve">Describe and distinguish among the different types and levels of testing (unit, integration, systems, and acceptance). </t>
  </si>
  <si>
    <t>Discuss how Internet access serves as a liberating force for people living under oppressive forms of government; explain how limits on Internet access are used as tools of political and social repression.</t>
  </si>
  <si>
    <t xml:space="preserve">List capabilities and limitations of today's state-of-the-art robot systems, including their sensors and the crucial sensor processing that informs those systems.  </t>
  </si>
  <si>
    <t xml:space="preserve">Characterize the kinds of tasks that are a natural match for SIMD machines </t>
  </si>
  <si>
    <t>Collaboration and communication</t>
  </si>
  <si>
    <t xml:space="preserve">Explain the role of process maturity models in process improvement. </t>
  </si>
  <si>
    <t xml:space="preserve">Write event handlers for use in reactive systems, such as GUIs. </t>
  </si>
  <si>
    <t>Explain the parallels between ideas of mathematical and/or structural induction to recursion and recursively defined structures.</t>
  </si>
  <si>
    <t>Describe the differences between geometry and image-based virtual reality</t>
  </si>
  <si>
    <t>Design for non-mouse interfaces</t>
  </si>
  <si>
    <t>NC</t>
  </si>
  <si>
    <t xml:space="preserve">Create appropriate models for the structure and behavior of software products from their requirements specifications.  </t>
  </si>
  <si>
    <t xml:space="preserve">Estimate the impact of a change request to an existing product of medium size. </t>
  </si>
  <si>
    <t xml:space="preserve">Identify and describe uses of primitive data types. </t>
  </si>
  <si>
    <t>Explain the constructs and concepts of a particular modeling approach.</t>
  </si>
  <si>
    <t>OS</t>
  </si>
  <si>
    <t xml:space="preserve">Describe the key features of different distributed system topologies </t>
  </si>
  <si>
    <t>Create simple polyphedral models by surface tessallation.</t>
  </si>
  <si>
    <t xml:space="preserve">Develop and deliver a good quality formal presentation. </t>
  </si>
  <si>
    <t>Fundamental Data Structures</t>
  </si>
  <si>
    <t>PL</t>
  </si>
  <si>
    <t xml:space="preserve">Algorithmic Strategies </t>
  </si>
  <si>
    <t xml:space="preserve">Distinguish between program validation and verification. </t>
  </si>
  <si>
    <t>Compute Average Memory Access Time under a variety of memory system configurations and workload assumptions</t>
  </si>
  <si>
    <t>Security and Protection</t>
  </si>
  <si>
    <t>PD</t>
  </si>
  <si>
    <t xml:space="preserve">Explain measures of efficiency (throughput, response time) and effectiveness (recall, precision)  </t>
  </si>
  <si>
    <t xml:space="preserve">Identify ways that the logic embodied in scheduling algorithms are applicable to other domains, such as disk I/O, network scheduling, project scheduling, and problems beyond computing </t>
  </si>
  <si>
    <t xml:space="preserve">Identify significant continuing trends in the history of the computing field. </t>
  </si>
  <si>
    <t xml:space="preserve">Explain why programming languages do not guarantee sequential consistency in the presence of data races and what programmers must do as a result. </t>
  </si>
  <si>
    <t>Interfacing and communication</t>
  </si>
  <si>
    <t xml:space="preserve">Discuss the advantages and disadvantages of software reuse. </t>
  </si>
  <si>
    <t xml:space="preserve">Implement context-sensitive, source-level static analyses such as type-checkers or resolving identifiers to identify their binding occurrences. </t>
  </si>
  <si>
    <t>Describe several approaches to using a computer as a menas for interacting with and processing data.</t>
  </si>
  <si>
    <t>Discuss how a problem may be solved by multiple algorithms, each with different properties.</t>
  </si>
  <si>
    <t>Basic Automata Computability and Complexity</t>
  </si>
  <si>
    <t>Discuss the constraints that mobile platforms put on developers</t>
  </si>
  <si>
    <t>List and describe the reports, transactions, and other processing needed for a computational science application.</t>
  </si>
  <si>
    <t xml:space="preserve">Write a test program that can reveal a concurrent programming error; for example, missing an update when two activities both try to increment a variable </t>
  </si>
  <si>
    <t>Physical Database Design</t>
  </si>
  <si>
    <t>IM</t>
  </si>
  <si>
    <t>IS</t>
  </si>
  <si>
    <t>Calculate probabilities of events and expectations of random variables for elementary problems such as games of chance.</t>
  </si>
  <si>
    <t xml:space="preserve">Analyze an argument to identify premises and conclusion. </t>
  </si>
  <si>
    <t>Determine the basic requirements on interface, hardward, and software configurations of a VR system for a specified application.</t>
  </si>
  <si>
    <t xml:space="preserve">List the sustainable effects of telecommuting or web shopping </t>
  </si>
  <si>
    <t>Computer Animation</t>
  </si>
  <si>
    <t>IAS</t>
  </si>
  <si>
    <t xml:space="preserve">Integrate sensors, actuators, and software into a robot designed to undertake some task. </t>
  </si>
  <si>
    <t>Describe why things that are close in space take less time to access</t>
  </si>
  <si>
    <t xml:space="preserve">IAS </t>
  </si>
  <si>
    <t>Algorithms and Design</t>
  </si>
  <si>
    <t>Use recursive backtracking to solve a problem such as navigating a maze</t>
  </si>
  <si>
    <t>KA</t>
  </si>
  <si>
    <t>Geometric Modeling</t>
  </si>
  <si>
    <t xml:space="preserve">Summarize the principles of virtual memory as applied to caching and paging </t>
  </si>
  <si>
    <t>Infer the behavior of a system from the results of a simulation of the system.</t>
  </si>
  <si>
    <t xml:space="preserve">Identify the different levels of complexity in a network (edges, core, etc.) </t>
  </si>
  <si>
    <t xml:space="preserve">Calculate the implications of Amdahl’s law for a particular parallel algorithm </t>
  </si>
  <si>
    <t xml:space="preserve">Identify the challenges of representing meaning. </t>
  </si>
  <si>
    <t xml:space="preserve">Use a common, non-formal method to model and specify (in the form of a requirements specification document) the requirements for a medium-size software system </t>
  </si>
  <si>
    <t>Implement basic numerical algorithms</t>
  </si>
  <si>
    <t>Code Generation</t>
  </si>
  <si>
    <t>Advanced Represenation and Reasoning</t>
  </si>
  <si>
    <t>Distributed Databases</t>
  </si>
  <si>
    <t>KU</t>
  </si>
  <si>
    <t xml:space="preserve">Evaluate the professional codes of ethics from the ACM, the IEEE Computer Society, and other organizations. </t>
  </si>
  <si>
    <t xml:space="preserve">Carry out simple system administration tasks according to a security policy, for example creating accounts, setting permissions, applying patches, and arranging for regular backups </t>
  </si>
  <si>
    <t>Investigate the implications of context awareness in ubiquitous computing systems.</t>
  </si>
  <si>
    <t xml:space="preserve">Convert a quantified logic statement into clause form. </t>
  </si>
  <si>
    <t xml:space="preserve">Compare and contrast game programming with general purpose programming </t>
  </si>
  <si>
    <t>Implement, test, and debug simple recursive functions and procedures.</t>
  </si>
  <si>
    <t xml:space="preserve">Describe how data distribution/layout can affect an algorithm’s communication costs </t>
  </si>
  <si>
    <t xml:space="preserve">Compare the benefits of different memory-management schemes, using concepts such as fragmentation, locality, and memory overhead. </t>
  </si>
  <si>
    <t xml:space="preserve">Give an example of a scenario in which blocking message sends can deadlock </t>
  </si>
  <si>
    <t xml:space="preserve">Summarize the full range of considerations in the design of file systems </t>
  </si>
  <si>
    <t xml:space="preserve">Compare and contrast different approaches to file organization, recognizing the strengths and weaknesses of each </t>
  </si>
  <si>
    <t>Program Representation</t>
  </si>
  <si>
    <t xml:space="preserve">Precisely specify the invariants preserved by a sound type system. </t>
  </si>
  <si>
    <t>Basics of Counting</t>
  </si>
  <si>
    <t>Create a prototype of a software system to mitigate risk in requirements.</t>
  </si>
  <si>
    <t xml:space="preserve">Compare and contrast at least three strategies for robot navigation within known and/or unknown environments, including their strengths and shortcomings. </t>
  </si>
  <si>
    <t>Interpret the intent and implementation of software licensing.</t>
  </si>
  <si>
    <t>Processing</t>
  </si>
  <si>
    <t>Describe the strengths and limitations of propositional and predicate logic.</t>
  </si>
  <si>
    <t>Propose a suitable visualization design for a particular combination of data characteristics and application tasks.</t>
  </si>
  <si>
    <t xml:space="preserve">Investigate and defend ways to address limitations on access to computing. </t>
  </si>
  <si>
    <t>Solve problems using fundamental graph algorithms, including depth-first and breadth-first search</t>
  </si>
  <si>
    <t xml:space="preserve">Describe the difference between processes and threads </t>
  </si>
  <si>
    <t>Use declarative tools to generate parsers and scanners.</t>
  </si>
  <si>
    <t xml:space="preserve">Modify and expand short programs that use standard conditional and iterative control structures and functions. </t>
  </si>
  <si>
    <t xml:space="preserve">Give examples of problems for which consensus algorithms such as leader election are required </t>
  </si>
  <si>
    <t>Explain the difference between validation and verification of a model; demonstrate the difference with specific examples.</t>
  </si>
  <si>
    <t>Explain the concept of interconnection networks and characterize different approaches</t>
  </si>
  <si>
    <t xml:space="preserve">Identify the goals of the open source movement. </t>
  </si>
  <si>
    <t>Scheduling and Dispatch</t>
  </si>
  <si>
    <t xml:space="preserve">Examine various forms of professional credentialing </t>
  </si>
  <si>
    <t xml:space="preserve">Describe techniques for identifying significant test cases for unit, integration, and system testing. </t>
  </si>
  <si>
    <t xml:space="preserve">Translate a natural language (e.g., English) sentence into predicate logic statement. </t>
  </si>
  <si>
    <t xml:space="preserve">Design, implement, test, and debug a program that uses each of the following fundamental programming constructs: basic computation, simple I/O, standard conditional and iterative structures, the definition of functions, and parameter passing. </t>
  </si>
  <si>
    <t xml:space="preserve">Describe the reason for and use of cache memory (performance and proximity, different dimension of how caches complicate isolation and VM abstraction) </t>
  </si>
  <si>
    <t>Develop and use a conceptual vocabulary for analyzing human interaction with software: affordance, conceptual model, feedback, and so forth</t>
  </si>
  <si>
    <t>Use advanced algorithmic techniques (e.g., randomization, approximation) to solve real problems.</t>
  </si>
  <si>
    <t xml:space="preserve">Explain the distinction between monotonic and non-monotonic inference. </t>
  </si>
  <si>
    <t>Explain the concept of branch prediction and its utility</t>
  </si>
  <si>
    <t>Be able to implement common quadratic and O(N log N) sorting algorithms</t>
  </si>
  <si>
    <t xml:space="preserve">Implement 2d object recognition based on contour- and/or region-based shape representations. </t>
  </si>
  <si>
    <t xml:space="preserve">For multiple programming languages, identify program properties checked statically and program properties checked dynamically.  Use this knowledge when writing and debugging programs. </t>
  </si>
  <si>
    <t>Describe instruction level parallelism and hazards, and how they are managed in typical processor pipelines</t>
  </si>
  <si>
    <t xml:space="preserve">Discuss opportunities for optimization introduced by naive translation and approaches for achieving optimization. </t>
  </si>
  <si>
    <t xml:space="preserve">Describe the layered structure of a typical networked architecture </t>
  </si>
  <si>
    <t xml:space="preserve">Cite the basic goals, functions, models, components, applications, and social impact of database systems  </t>
  </si>
  <si>
    <t xml:space="preserve">Describe the scalability challenges associated with a service growing to accommodate many clients, as well as those associated with a service only transiently having many clients  </t>
  </si>
  <si>
    <t xml:space="preserve">Describe how software can interact with and participate in various systems including information management, embedded, process control, and communications systems. </t>
  </si>
  <si>
    <t>Prove the properties of a rendering algorithm, e.g., complete, consistent, and/or unbiased.</t>
  </si>
  <si>
    <t xml:space="preserve">Choose appropriate conditional and iteration constructs for a given programming task. </t>
  </si>
  <si>
    <t>Discuss the effectiveness of a given visualization for a particular task.</t>
  </si>
  <si>
    <t xml:space="preserve">Describe techniques for the verification and validation of non-code artifacts. </t>
  </si>
  <si>
    <t>Describe the differences between synchronous and asynchronous communication</t>
  </si>
  <si>
    <t>Explain the concepts of phishing and spear phishing, and how to recognize them</t>
  </si>
  <si>
    <t>Implement simple search algorithms and explain the differences in their time complexities</t>
  </si>
  <si>
    <t>Investigate pervasive computing in areas such as smart energy systems, social networking, transportation, agriculture, supply-chain systems, environmental monitoring and citizen activism.</t>
  </si>
  <si>
    <t>Identify all of the data, information, and knowledge elements and related organizations, for a computational science application.</t>
  </si>
  <si>
    <t>Use formal techniques to show that a parallel algorithm is correct with respect to a safety or liveness property</t>
  </si>
  <si>
    <t>Parallel Performance</t>
  </si>
  <si>
    <t>Social Context</t>
  </si>
  <si>
    <t>Formal Semantics</t>
  </si>
  <si>
    <t xml:space="preserve">Explain the mechanisms available in an OS to control access to resources </t>
  </si>
  <si>
    <t>SF</t>
  </si>
  <si>
    <t>SE</t>
  </si>
  <si>
    <t xml:space="preserve">Identify the components of non-monotonic reasoning and its usefulness as a representational mechanisms for belief systems. </t>
  </si>
  <si>
    <t>SP</t>
  </si>
  <si>
    <t>Use a logic language to implement conventional algorithms.</t>
  </si>
  <si>
    <t xml:space="preserve">Compare and contrast integration strategies including top-down, bottom-up, and sandwich integration. </t>
  </si>
  <si>
    <t>Describe the trade-offs between brute force and other strategies</t>
  </si>
  <si>
    <t>Foundations</t>
  </si>
  <si>
    <t xml:space="preserve">List the differences and the relations between names and addresses in a network </t>
  </si>
  <si>
    <t xml:space="preserve">Detect and correct an instance of false sharing </t>
  </si>
  <si>
    <t>Design and implement a genetic algorithm solution to a problem.</t>
  </si>
  <si>
    <t xml:space="preserve">Analyze the tradeoffs inherent in operating system design </t>
  </si>
  <si>
    <t xml:space="preserve">Explain performance impacts of data locality </t>
  </si>
  <si>
    <t>Reliability through Redundancy</t>
  </si>
  <si>
    <t>In the context of specific algorithms, identify the characteristics of data and/or other conditions or assumptions that lead to different behaviors</t>
  </si>
  <si>
    <t>Design a digital library for some computational science users / societies, with appropriate content and services.</t>
  </si>
  <si>
    <t>Describe the basic graphics pipeline and how forward and backward rendering factor in this.</t>
  </si>
  <si>
    <t xml:space="preserve">Illustrate global social and environmental impacts of computer use and disposal (e-waste) </t>
  </si>
  <si>
    <t>Show how concepts from graphs and trees appear in data structures, algorithms, proof techniques (structural induction), and counting.</t>
  </si>
  <si>
    <t>Describe how to represent data and information for processing.</t>
  </si>
  <si>
    <t>Design the basic building blocks of a computer: arithmetic-logic unit (gate-level), registers (gate-level), central processing unit (register transfer-level), memory (register transfer-level)</t>
  </si>
  <si>
    <t xml:space="preserve">Describe how platform-based development differs from general purpose programming </t>
  </si>
  <si>
    <t xml:space="preserve">Describe the challenges in maintaining cache coherence </t>
  </si>
  <si>
    <t xml:space="preserve">Describe the differences between Software-as-a-Service and traditional software products </t>
  </si>
  <si>
    <t xml:space="preserve">Describe the need for concurrency within the framework of an operating system </t>
  </si>
  <si>
    <t>Explain speculative execution and identify the conditions that justify it</t>
  </si>
  <si>
    <t xml:space="preserve">Identify the requirements for failure recovery </t>
  </si>
  <si>
    <t xml:space="preserve">Differentiate between forward and backward tracing and explain their roles in the requirements validation process. </t>
  </si>
  <si>
    <t>Discuss networked, client-server, distributed operating systems and how they differ from single user operating systems</t>
  </si>
  <si>
    <t>Compare alternative implementation of datapaths</t>
  </si>
  <si>
    <t>Illustrate by example the basic terminology of graph theory, and some of the properties and special cases of each type of graph/tree.</t>
  </si>
  <si>
    <t>Local Area Networks</t>
  </si>
  <si>
    <t>Convert logical statements from informal language to propositional and predicate logic expressions.</t>
  </si>
  <si>
    <t>Graphs and Trees</t>
  </si>
  <si>
    <t>Fundamental Programming Concepts</t>
  </si>
  <si>
    <t>Explain the concept of identity management and its importance</t>
  </si>
  <si>
    <t>Define the differences between the concepts of Instruction Parallelism, Data Parallelism, Thread Parallelism/Multitasking, Task/Request Parallelism.</t>
  </si>
  <si>
    <t>Software Reliability</t>
  </si>
  <si>
    <t>Fundamental Concepts</t>
  </si>
  <si>
    <t>Identify interfaces needed for multimedia support, from storage, through network, to memory and display</t>
  </si>
  <si>
    <t>Digital logic and digital systems</t>
  </si>
  <si>
    <t>Understand how user-centered design complements other softward process models</t>
  </si>
  <si>
    <t>Data Modeling</t>
  </si>
  <si>
    <t>Demonstrate the ability to apply the techniques of modeling and simulation to a range of problem areas.</t>
  </si>
  <si>
    <t xml:space="preserve">Identify potential threats to operating systems and the security features design to guard against them </t>
  </si>
  <si>
    <t xml:space="preserve">Implement a simple server -- for example, a spell checking service </t>
  </si>
  <si>
    <t xml:space="preserve">Use language-based techniques to build a formal model of a software system. </t>
  </si>
  <si>
    <t xml:space="preserve">Define and contrast deterministic and stochastic grammars, providing examples to show the adequacy of each. </t>
  </si>
  <si>
    <t>Software Processes</t>
  </si>
  <si>
    <t xml:space="preserve">Describe the organization of the network layer </t>
  </si>
  <si>
    <t xml:space="preserve">Identify common coding errors that lead to insecure programs (e.g., buffer overflows, memory leaks, malicious code) and apply strategies for avoiding such errors. </t>
  </si>
  <si>
    <t>Select a suitable system or software implementation to manage data, information, and knowledge.</t>
  </si>
  <si>
    <t>Describe legislation aimed at digital copyright infringements.</t>
  </si>
  <si>
    <t xml:space="preserve">Explain the concept of virtual memory and how it is realized in hardware and software </t>
  </si>
  <si>
    <t>Describe color models and their use in graphics display devices.</t>
  </si>
  <si>
    <t>Perform computations involving modular arithmetic.</t>
  </si>
  <si>
    <t>Identify and analyze some of the risks for an entire system that arise from aspects other than the software.</t>
  </si>
  <si>
    <t>Virtualization and Isolation</t>
  </si>
  <si>
    <t>Formal Models and Semantics</t>
  </si>
  <si>
    <t xml:space="preserve">Explain the relevance of the terms fault tolerance, reliability, and availability </t>
  </si>
  <si>
    <t xml:space="preserve">Apply a variety of strategies to the testing and debugging of simple programs. </t>
  </si>
  <si>
    <t>Security Policy and Governance</t>
  </si>
  <si>
    <t>Extract useful information from a dataset.</t>
  </si>
  <si>
    <t>Software Project Management</t>
  </si>
  <si>
    <t xml:space="preserve">List approaches to minimizing faults that can be applied at each stage of the software lifecycle. </t>
  </si>
  <si>
    <t xml:space="preserve">Explain how suitable components might need to be adapted for use in the design of a software product.  </t>
  </si>
  <si>
    <t>Extend or adapt an existing model to a new situation.</t>
  </si>
  <si>
    <t>Show how fundamental high-level programming constructs are implemented at the machine-language level</t>
  </si>
  <si>
    <t>Use a variety of techniques to evaluate a given UI</t>
  </si>
  <si>
    <t>Functional organization</t>
  </si>
  <si>
    <t xml:space="preserve">Conduct a personal code review (focused on common coding errors) on a program component using a provided checklist. </t>
  </si>
  <si>
    <t>Describe the basic algorithms for scalar and vector visualization.</t>
  </si>
  <si>
    <t>Determine a language's place in the Chomsky hierarchy (regular, context-free, recursively enumerable).</t>
  </si>
  <si>
    <t>Apply formal methods of symbolic propositional and predicate logic, such as calculating validity of formulae and computing normal forms.</t>
  </si>
  <si>
    <t>History</t>
  </si>
  <si>
    <t>Write a simple library that performs some non-trivial task and will not terminate the calling program regardless of how it is called</t>
  </si>
  <si>
    <t xml:space="preserve">Describe the advantages and disadvantages of direct memory access and discuss the circumstances in which its use is warranted </t>
  </si>
  <si>
    <t>Compare common network organizations, such as ethernet/bus, ring, switched vs. routed</t>
  </si>
  <si>
    <t xml:space="preserve">Identify vulnerabilities and failure scenarios in common forms of information systems  </t>
  </si>
  <si>
    <t xml:space="preserve">Measure the observed throughput and response latency across hosts in a given network </t>
  </si>
  <si>
    <t>Fundamental Issues</t>
  </si>
  <si>
    <t>List the advantages and disadvantages of programming with platform constraints</t>
  </si>
  <si>
    <t>Identify a case of the binomial distribution and compute a probability using that distribution.</t>
  </si>
  <si>
    <t>Designing Interaction</t>
  </si>
  <si>
    <t>Discuss the performance advantages that multithreading offered in an architecture along with the factors that make it difficult to derive maximum benefits from this approach</t>
  </si>
  <si>
    <t xml:space="preserve">Program a robot to accomplish simple tasks using deliberative, reactive, and/or hybrid control architectures. </t>
  </si>
  <si>
    <t>Determine which type of proof is best for a given problem.</t>
  </si>
  <si>
    <t>Describe the levels of parallelism including task, data, and event parallelism.</t>
  </si>
  <si>
    <t>Explain how subroutine calls are handled at the assembly level</t>
  </si>
  <si>
    <t xml:space="preserve">Discuss how various advanced programming constructs interact with the definition and implementation of other language features. </t>
  </si>
  <si>
    <t>Critique the intent, potential value and implementation of various forms of privacy legislation.</t>
  </si>
  <si>
    <t>Cryptography</t>
  </si>
  <si>
    <t xml:space="preserve">Describe the interrelations between IP and Ethernet </t>
  </si>
  <si>
    <t xml:space="preserve">Discuss the issues involving the testing of object-oriented software. </t>
  </si>
  <si>
    <t>Fundamentals</t>
  </si>
  <si>
    <t>Modeling and Simulation</t>
  </si>
  <si>
    <t>Tools and Environments</t>
  </si>
  <si>
    <t xml:space="preserve">Calculate average memory access time and describe the tradeoffs in memory hierarchy performance in terms of capacity, miss/hit rate, and access time </t>
  </si>
  <si>
    <t xml:space="preserve">Explain the objectives and functions of modern operating systems </t>
  </si>
  <si>
    <t xml:space="preserve">Compare and contrast various collaboration tools. </t>
  </si>
  <si>
    <t xml:space="preserve">Parallelize an algorithm by applying data-parallel decomposition </t>
  </si>
  <si>
    <t>Performance enhancements</t>
  </si>
  <si>
    <t>Demonstrate different traversal methods for trees and graphs, including pre, post, and in-order traversal of trees.</t>
  </si>
  <si>
    <t>Apply formal logic proofs and/or informal, but rigorous, logical reasoning to real problems, such as predicting the behavior of software or solving problems such as puzzles.</t>
  </si>
  <si>
    <t xml:space="preserve">Discuss the role of concepts such as orthogonality and well-chosen defaults in language design. </t>
  </si>
  <si>
    <t>Concurrency</t>
  </si>
  <si>
    <t>Explain what is meant by “best”, “average”, and “worst” case behavior of an algorithm</t>
  </si>
  <si>
    <t>Web Platforms</t>
  </si>
  <si>
    <t>Explain why the halting problem has no algorithmic solution.</t>
  </si>
  <si>
    <t xml:space="preserve">Explain the problems that exist in achieving very high levels of reliability. </t>
  </si>
  <si>
    <t xml:space="preserve">Demonstrate the potential run-time problems arising from the concurrent operation of many separate tasks </t>
  </si>
  <si>
    <t>Describe the role of heuristics and describe the trade-offs among completeness, optimality, time complexity, and space complexity.</t>
  </si>
  <si>
    <t>Identify the proof technique used in a given proof.</t>
  </si>
  <si>
    <t xml:space="preserve">Evaluate the performance of the underlying feature-extraction, relative to at least one alternative possible approach (whether implemented or not) in its contribution to the classification task (8), above. </t>
  </si>
  <si>
    <t>Explain how data is represented in a machine.  Compare representations of integers to floating point numbers. Describe underflow, overflow, round off, and truncation errors in data representations.</t>
  </si>
  <si>
    <t>Parallel Decomposition</t>
  </si>
  <si>
    <t>Make a probabilistic inference in a real-world problem using Bayes' theorem to determine the probability of a hypothesis given evidence.</t>
  </si>
  <si>
    <t>Statistical methods for HCI</t>
  </si>
  <si>
    <t xml:space="preserve">Identify methods that will lead to the realization of a software architecture that achieves a specified reliability level of reliability. </t>
  </si>
  <si>
    <t>Understand the interaction possibilities beyond mouse-and-pointer interfaces</t>
  </si>
  <si>
    <t>Differentiate between dependent and independent events.</t>
  </si>
  <si>
    <t xml:space="preserve">Critique/defend a small- to medium-size information application with regard to its satisfying real user information needs  </t>
  </si>
  <si>
    <t>Explain how interrups are used to implement I/O control and data transfers</t>
  </si>
  <si>
    <t xml:space="preserve">Compare and contrast the common algorithms used for both preemptive and non-preemptive scheduling of tasks in operating systems, such as priority, performance comparison, and fair-share schemes </t>
  </si>
  <si>
    <t xml:space="preserve">Describe several process metrics for assessing and controlling a project. </t>
  </si>
  <si>
    <t xml:space="preserve">Describe the complexities of temporal probabilistic reasoning. </t>
  </si>
  <si>
    <t>Describe the principles of memory management</t>
  </si>
  <si>
    <t>Investigate the implications of social media on individualism versus collectivism and culture.</t>
  </si>
  <si>
    <t xml:space="preserve">Conduct an inspection or review of software source code for a small or medium sized software project. </t>
  </si>
  <si>
    <t>Characterize features of a workload that allow or prevent it from being naturally parallelized</t>
  </si>
  <si>
    <t>Level</t>
  </si>
  <si>
    <t>Perception and Computer Vision</t>
  </si>
  <si>
    <t xml:space="preserve">Describe the impact of risk in a software development life cycle. </t>
  </si>
  <si>
    <t>Parallelism Fundamentals</t>
  </si>
  <si>
    <t>Advanced Rendering</t>
  </si>
  <si>
    <t xml:space="preserve">Create a team by identifying appropriate roles and assigning roles to team members. </t>
  </si>
  <si>
    <t xml:space="preserve">Describe at least one design technique for avoiding liveness failures in programs using multiple locks or semaphores </t>
  </si>
  <si>
    <t>Evaluate a proposed decomposition, to say whether or not it has lossless-join and dependency-preservation</t>
  </si>
  <si>
    <t xml:space="preserve">Investigate the social and environmental impacts of new system designs through projects. </t>
  </si>
  <si>
    <t>Explain how fixed-length number representations affect accuracy and precision</t>
  </si>
  <si>
    <t xml:space="preserve">Identify and justify necessary roles in a software development team. </t>
  </si>
  <si>
    <t>Model simple graphics images.</t>
  </si>
  <si>
    <t xml:space="preserve">Explain the characteristics of a particular formal parallel model </t>
  </si>
  <si>
    <t xml:space="preserve">List the advantages of using standard corpora.  Identify examples of current corpora for a variety of NLP tasks. </t>
  </si>
  <si>
    <t>Introduction</t>
  </si>
  <si>
    <t xml:space="preserve">Describe how software reliability contributes to system reliability </t>
  </si>
  <si>
    <t xml:space="preserve">Interpret the social context of a given design and its implementation. </t>
  </si>
  <si>
    <t>Justify uses of copyrighted materials.</t>
  </si>
  <si>
    <t xml:space="preserve">Explain the importance of locality in determining performance </t>
  </si>
  <si>
    <t xml:space="preserve">Describe the congestion problem in a large network </t>
  </si>
  <si>
    <t>Explain Rice's Theorem and its significance.</t>
  </si>
  <si>
    <t>Write a company-wide security policy, which includes procedures for managing passwords and employee monitoring.</t>
  </si>
  <si>
    <t>Machine-level representation of data</t>
  </si>
  <si>
    <t>Compute time requirements based on refresh rates, rasterization techniques.</t>
  </si>
  <si>
    <t>Explain the concept of modeling and the use of abstraction that allows the use of a machine to solve a problem.</t>
  </si>
  <si>
    <t xml:space="preserve">Parallelize an algorithm by applying task-based decomposition </t>
  </si>
  <si>
    <t xml:space="preserve">State the complexity of exact inference.  Identify methods for approximate inference. </t>
  </si>
  <si>
    <t xml:space="preserve">List characteristics of platform languages </t>
  </si>
  <si>
    <t xml:space="preserve">Describe positive and negative ways in which computer technology (networks, mobile computing, cloud computing) alters modes of social interaction at the personal level. </t>
  </si>
  <si>
    <t xml:space="preserve">Reason about memory leaks, dangling-pointer dereferences, and the benefits and limitations of garbage collection. </t>
  </si>
  <si>
    <t xml:space="preserve">Use semaphores or condition variables to block threads until a necessary precondition holds </t>
  </si>
  <si>
    <t xml:space="preserve">Undertake, as part of a team activity, an inspection of a medium-size code segment. </t>
  </si>
  <si>
    <t xml:space="preserve">Explain how an operating system can continue functioning after a fault occurs </t>
  </si>
  <si>
    <t>Apply minimax search with alpha-beta pruning to prune search space in a two-player game.</t>
  </si>
  <si>
    <t>Solve a variety of basic recurrence relations.</t>
  </si>
  <si>
    <t>Resource Allocation and Scheduling</t>
  </si>
  <si>
    <t xml:space="preserve">Discuss the concept of thrashing, both in terms of the reasons it occurs and the techniques used to recognize and manage the problem </t>
  </si>
  <si>
    <t>Design a user interface for a security mechanism</t>
  </si>
  <si>
    <t xml:space="preserve">Design and implement an industrial application on a given platform (Lego Mindstorms, Matlab, etc.) </t>
  </si>
  <si>
    <t>Generate a regular expresion to represent a specified language.</t>
  </si>
  <si>
    <t>Use the rules of inference to construct proofs in propositional and predicate logic.</t>
  </si>
  <si>
    <t>Describe the issues of user action synchronization and data consistency in a networked environment.</t>
  </si>
  <si>
    <t xml:space="preserve">Describe the performance measurements used to determine how a system performs </t>
  </si>
  <si>
    <t xml:space="preserve">Identify all essential steps for automatically converting source code into assembly or other low-level languages. </t>
  </si>
  <si>
    <t>Interactive Visualization</t>
  </si>
  <si>
    <t>Database Systems</t>
  </si>
  <si>
    <t>Describe issues related to scaling data analysis from small to large data sets.</t>
  </si>
  <si>
    <t>Advanced Machine Learning</t>
  </si>
  <si>
    <t xml:space="preserve">Use a defect tracking tool to manage software defects in a small software project. </t>
  </si>
  <si>
    <t>Explain different instruction formats, such as addresses per instruction and variable length vs. fixed length formats</t>
  </si>
  <si>
    <t>Describe several approaches to validating models.</t>
  </si>
  <si>
    <t>Security Policies, Laws and Computer Crimes</t>
  </si>
  <si>
    <t xml:space="preserve">Apply the techniques of decomposition to break a program into smaller pieces. </t>
  </si>
  <si>
    <t xml:space="preserve">Design and Implement a simple application on a game platform. </t>
  </si>
  <si>
    <t>Compare the characteristics of three different reliability modeling approaches.</t>
  </si>
  <si>
    <t xml:space="preserve">Describe how computing resources are used by application software and managed by system software </t>
  </si>
  <si>
    <t>Multiprocessing and alternative architectures</t>
  </si>
  <si>
    <t>Represent curves and surfaces using both implicit and parametric forms.</t>
  </si>
  <si>
    <t>Explain basic statistical concepts and their areas of application</t>
  </si>
  <si>
    <t>Implement simple procedures that perform transformation and clipping operations on simple 2-dimensional images.</t>
  </si>
  <si>
    <t>Describe how the use of memory hierarchy (cache, virtual memory) is used to reduce the effective memory latency</t>
  </si>
  <si>
    <t>Define the fundamental terminology used in the relational data model</t>
  </si>
  <si>
    <t xml:space="preserve">Summarize how hardware developments have led to changes in the priorities for the design and the management of file systems </t>
  </si>
  <si>
    <t xml:space="preserve">Implement a classification algorithm that segments input percepts into output categories and quantitatively evaluates the resulting classification. </t>
  </si>
  <si>
    <t xml:space="preserve">Design and implement a mobile application for a given mobile platform. </t>
  </si>
  <si>
    <t>Use a declarative query language to elicit information from a database</t>
  </si>
  <si>
    <t xml:space="preserve">Write correct concurrent programs using multiple programming models. </t>
  </si>
  <si>
    <t xml:space="preserve">Explain the complexities of temporal probabilistic reasoning. </t>
  </si>
  <si>
    <t xml:space="preserve">Decompose a problem (e.g., counting the number of occurrences of some word in a document) via map and reduce operations </t>
  </si>
  <si>
    <t>State-State Transition-State Machines</t>
  </si>
  <si>
    <t>Understand HCI as a design-oriented discipline.</t>
  </si>
  <si>
    <t xml:space="preserve">Identify the base case and the general case of a recursively-defined problem. </t>
  </si>
  <si>
    <t xml:space="preserve">Describe the impact of risk tolerance on the software development process. </t>
  </si>
  <si>
    <t>Human factors and security</t>
  </si>
  <si>
    <t>Describe the process of converting an algorithm to machine-executable code.</t>
  </si>
  <si>
    <t xml:space="preserve">Discuss the types of processor scheduling such as short-term, medium-term, long-term, and I/O </t>
  </si>
  <si>
    <t xml:space="preserve">Recognize the ethical responsibility of ensuring software correctness, reliability and safety. </t>
  </si>
  <si>
    <t xml:space="preserve">Estimate the number of faults in a small software application based on fault density and fault seeding. </t>
  </si>
  <si>
    <t xml:space="preserve">Discuss the philosophical bases of intellectual property. </t>
  </si>
  <si>
    <t xml:space="preserve">Describe the issues that are important in selecting a set of tools for the development of a particular software system, including tools for requirements tracking, design modeling, implementation, build automation, and testing. </t>
  </si>
  <si>
    <t xml:space="preserve">Explain the differences among the three main styles of learning: supervised, reinforcement, and unsupervised. </t>
  </si>
  <si>
    <t xml:space="preserve">Compare alternative implementations of data structures with respect to performance. </t>
  </si>
  <si>
    <t>Explain how stemming and stop words affect indexing</t>
  </si>
  <si>
    <t>Reliable Data Delivery</t>
  </si>
  <si>
    <t xml:space="preserve">Describe the relative merits of optimistic versus conservative concurrency control under different rates of contention among updates </t>
  </si>
  <si>
    <t>Assembly level machine organization</t>
  </si>
  <si>
    <t>Explain the significance of NP-completeness.</t>
  </si>
  <si>
    <t>Compare results from different simulations of the same situation and explain any differences.</t>
  </si>
  <si>
    <t>Understand the mapping of real-world problems to algorithmic solutions (e.g., as graph problems, linear programs, etc.)</t>
  </si>
  <si>
    <t xml:space="preserve">Develop applications of computing and assess through research areas pertaining to environmental issues (e.g. energy, pollution, resource usage, recycling and reuse, food management, farming) </t>
  </si>
  <si>
    <t xml:space="preserve">Use multiple encapsulation mechanisms, such as function closures, object-oriented interfaces, and support for abstract datatypes, in multiple programming languages. </t>
  </si>
  <si>
    <t>Information Storage and Retrieval</t>
  </si>
  <si>
    <t xml:space="preserve">Compare simple software size and cost estimation techniques. </t>
  </si>
  <si>
    <t xml:space="preserve">Use formal grammars to specify the syntax of languages. </t>
  </si>
  <si>
    <t>Apply 3-dimensional coordinate system and the changes required to extend 2D transformation operations to handle transformations in 3D.</t>
  </si>
  <si>
    <t>Apply counting arguments, including sum and product rules, inclusion-exclusing principle and arithmetic/geometric progressions.</t>
  </si>
  <si>
    <t>Virtual Machines</t>
  </si>
  <si>
    <t xml:space="preserve">Explain benefits and limitations of static typing. </t>
  </si>
  <si>
    <t>Functional Programming</t>
  </si>
  <si>
    <t xml:space="preserve">Analyze and explain the behavior of simple programs involving the fundamental programming constructs covered by this unit. </t>
  </si>
  <si>
    <t>Analyze and select visualization techniques for specific problems.</t>
  </si>
  <si>
    <t xml:space="preserve">List the factors that affect the performance of reliable delivery protocols </t>
  </si>
  <si>
    <t>Discuss why human-centered software development is important</t>
  </si>
  <si>
    <t xml:space="preserve">Apply Bayes’ rule to determine the probability of a hypothesis given evidence. </t>
  </si>
  <si>
    <t xml:space="preserve">Distinguish the goals of sound-recognition, speech-recognition, and speaker-recognition and identify how the raw audio signal will be handled differently in each of these cases. </t>
  </si>
  <si>
    <t>Tier</t>
  </si>
  <si>
    <t>Number</t>
  </si>
  <si>
    <t>For each of the above strategies (brute force, greedy, divide and conquer, backtracking, dynamic), identify a practical example to which it would apply</t>
  </si>
  <si>
    <t>Familiarity</t>
  </si>
  <si>
    <t>Usage</t>
  </si>
  <si>
    <t>Assessment</t>
  </si>
  <si>
    <t xml:space="preserve">State the well-ordering principle and its relationship to mathematical induction. </t>
  </si>
  <si>
    <t xml:space="preserve">Determine if two graphs are isomorphic.  </t>
  </si>
  <si>
    <t xml:space="preserve">Explain how to construct a spanning tree of a graph. </t>
  </si>
  <si>
    <t xml:space="preserve">Compute the variance for a given probability distribution. </t>
  </si>
  <si>
    <t xml:space="preserve">IM </t>
  </si>
  <si>
    <t xml:space="preserve">List the differences among the three main styles of learning: supervised, reinforcement, and unsupervised. </t>
  </si>
  <si>
    <t>Apply the simple statistical learning algorithm such as Naive Bayesian Classifier to a classification task and measure the classifier's accuracy.</t>
  </si>
  <si>
    <t>Explain the differences between shared and distributed memory</t>
  </si>
  <si>
    <t xml:space="preserve">Explain the features of each classification in Flynn’s taxonomy </t>
  </si>
  <si>
    <t xml:space="preserve">Explain the impact of scheduling on parallel performance </t>
  </si>
  <si>
    <t xml:space="preserve">Explain the impact and trade-off related to power usage on parallel performance </t>
  </si>
  <si>
    <t>Cloud Computing</t>
  </si>
  <si>
    <t>Discuss the importance of elasticity and resource management in cloud computing.</t>
  </si>
  <si>
    <t xml:space="preserve">Explain strategies to synchronize a common view of shared data across a collection of devices </t>
  </si>
  <si>
    <t>Explain the advantages and disadvantages of using virtualized infrastructure</t>
  </si>
  <si>
    <t xml:space="preserve">Deploy an application that uses cloud infrastructure for computing and/or data resources </t>
  </si>
  <si>
    <t xml:space="preserve">Appropriately partition an application between a client and resources </t>
  </si>
  <si>
    <t>Language Prgamatics</t>
  </si>
  <si>
    <t xml:space="preserve">Use subclassing to design simple class hierarchies that allow code to be reused for distinct subclasses. </t>
  </si>
  <si>
    <t>Correctly reason about control flow in a program using dynamic dispatch</t>
  </si>
  <si>
    <t>Define and use iterators and other operations on aggregates using idioms most natural in multiple programming languages, including taking functions as arguments.</t>
  </si>
  <si>
    <t>Write basic algorithms that avoid assigning to mutable state or considering reference equality.</t>
  </si>
  <si>
    <t xml:space="preserve">Write useful functions that take and return other functions. </t>
  </si>
  <si>
    <t xml:space="preserve">Define and use program pieces (such as functions, classes, methods) that use generic types. </t>
  </si>
  <si>
    <t xml:space="preserve">Distinguish syntax and parsing from semantics and evaluation. </t>
  </si>
  <si>
    <t>Distinguish a language definition (what constructs mean) from a particular language implementation (compiler vs. interpreter, run-time representation of data objects, etc.).</t>
  </si>
  <si>
    <t>Communicate why an analysis is correct (sound and terminating).</t>
  </si>
  <si>
    <t>Explain why potential aliasing limits sound program analysis and how alias analysis can help.</t>
  </si>
  <si>
    <t xml:space="preserve">Use the results of a static analysis for program optimization and/or partial program correctness. </t>
  </si>
  <si>
    <t xml:space="preserve">Use a programming language to implement, test, and debug algorithms for solving simple problems. </t>
  </si>
  <si>
    <t xml:space="preserve">Determine whether a recursive or iterative solution is most appropriate for a problem. </t>
  </si>
  <si>
    <t>Implement a divide-and-conquer algorithm for solving a problem.</t>
  </si>
  <si>
    <t xml:space="preserve">Implement a coherent abstract data type, with loose coupling between components and behaviors. </t>
  </si>
  <si>
    <t xml:space="preserve">Write programs that use primitive data types. </t>
  </si>
  <si>
    <t xml:space="preserve">Write a program that uses file I/O to provide persistence across multiple executions. </t>
  </si>
  <si>
    <t>Discuss the appropriate use of built-in data structures.</t>
  </si>
  <si>
    <t>Write programs that use each of the following data structures: arrays, strings, linked lists, stacks, queues, sets, and maps.</t>
  </si>
  <si>
    <t xml:space="preserve">Trace the execution of a variety of code segments and write summaries of their computations. </t>
  </si>
  <si>
    <t xml:space="preserve">Explain why the creation of correct program components is important in the production of high-quality software. </t>
  </si>
  <si>
    <t>Create a unit test plan for a medium-size code segment.</t>
  </si>
  <si>
    <t xml:space="preserve">Refactor a program by identifying opportunities to apply procedural abstraction. </t>
  </si>
  <si>
    <t xml:space="preserve">Construct, execute and debug programs using a modern IDE and associated tools such as unit testing tools and visual debuggers. </t>
  </si>
  <si>
    <t xml:space="preserve">Analyze the extent to which another programmer’s code meets documentation and programming style standards. </t>
  </si>
  <si>
    <t xml:space="preserve">Describe the difference between principles of the waterfall model and models using iterations. </t>
  </si>
  <si>
    <t xml:space="preserve">Describe the different practices that are key components of various process model. </t>
  </si>
  <si>
    <t xml:space="preserve">Explain the concept of a software life cycle and provide an example, illustrating its phases including the deliverables that are produced. </t>
  </si>
  <si>
    <t xml:space="preserve">Compare several common process models with respect to their value for development of particular classes of software systems taking into account issues such as requirement stability, size, and non-functional characteristics. </t>
  </si>
  <si>
    <t>Describe the intent and fundamental similarities among process improvement approaches.</t>
  </si>
  <si>
    <t xml:space="preserve">Compare several process improvement models such as CMM, CMMI, CQI, Plan-Do-Check-Act, or ISO9000. </t>
  </si>
  <si>
    <t>Identify behaviors that contribute to the effective functioning of a team.</t>
  </si>
  <si>
    <t>Create and follow an agenda for a team meeting.</t>
  </si>
  <si>
    <r>
      <t xml:space="preserve">Use an </t>
    </r>
    <r>
      <rPr>
        <i/>
        <sz val="12"/>
        <color rgb="FF000000"/>
        <rFont val="Times New Roman"/>
        <family val="1"/>
      </rPr>
      <t>ad hoc</t>
    </r>
    <r>
      <rPr>
        <sz val="12"/>
        <color rgb="FF000000"/>
        <rFont val="Times New Roman"/>
        <family val="1"/>
      </rPr>
      <t xml:space="preserve"> method to estimate software development effort (e.g., time) and compare to actual effort required. </t>
    </r>
  </si>
  <si>
    <t xml:space="preserve">List several examples of software risks. </t>
  </si>
  <si>
    <r>
      <t>Identify</t>
    </r>
    <r>
      <rPr>
        <u/>
        <sz val="12"/>
        <color rgb="FF000000"/>
        <rFont val="Times New Roman"/>
        <family val="1"/>
      </rPr>
      <t xml:space="preserve"> </t>
    </r>
    <r>
      <rPr>
        <sz val="12"/>
        <color rgb="FF000000"/>
        <rFont val="Times New Roman"/>
        <family val="1"/>
      </rPr>
      <t xml:space="preserve">security risks for a software system. </t>
    </r>
  </si>
  <si>
    <t>Demonstrate through involvement in a team project the central elements of team building and team management.</t>
  </si>
  <si>
    <t xml:space="preserve">Identify several possible team organizational structures and team decision-making processes. </t>
  </si>
  <si>
    <t xml:space="preserve">Prepare a project plan for a software project that includes estimates of size and effort, a schedule, resource allocation, configuration control, change management, and project risk identification and management. </t>
  </si>
  <si>
    <t xml:space="preserve">Track the progress of a project using appropriate project metrics. </t>
  </si>
  <si>
    <t>Explain how risk affects decisions in the software development process.</t>
  </si>
  <si>
    <t>Demonstrate a systematic approach to the task of identifying hazards and risks in a particular situation.</t>
  </si>
  <si>
    <t xml:space="preserve">List the key components of a use case or similar description of some behavior that is required for a system and discuss their role in the requirements engineering process. </t>
  </si>
  <si>
    <t xml:space="preserve">Describe the fundamental challenges of and common techniques used for requirements elicitation. </t>
  </si>
  <si>
    <t xml:space="preserve">For a simple system suitable for a given scenario, discuss and select an appropriate design paradigm. </t>
  </si>
  <si>
    <t xml:space="preserve">Explain the relationships between the requirements for a software product and the designed structure and behavior, in terms of the appropriate models and transformations of them.  </t>
  </si>
  <si>
    <t xml:space="preserve">Apply simple examples of patterns in a software design.  </t>
  </si>
  <si>
    <t xml:space="preserve">Investigate the impact of software architectures selection on the design of a simple system. </t>
  </si>
  <si>
    <t xml:space="preserve">Describe the process of analyzing and implementing changes to code base developed for a specific project. </t>
  </si>
  <si>
    <t>Describe the process of analyzing and implementing changes to a large existing code base.</t>
  </si>
  <si>
    <t>Discuss the challenges of evolving systems in a changing environment.</t>
  </si>
  <si>
    <t>Understand the heap property and the use of heaps as an implementation of priority queues.</t>
  </si>
  <si>
    <t>Students should be able to apply the principles of HCI foundations to: Create a simple application, together with help &amp; documentation, that supports a user interface</t>
  </si>
  <si>
    <t>Students should be able to apply the principles of HCI foundations to: Conduct a quantitative evaluation and discuss/report the results</t>
  </si>
  <si>
    <t>Students should be able to apply the principles of HCI foundations to: Discuss at least one national or international user interface design standard</t>
  </si>
  <si>
    <t xml:space="preserve">Understand there are common approaches to design problems, and be able to explain the importance of Model-View controller to interface programming </t>
  </si>
  <si>
    <t xml:space="preserve">Create an application with a modern graphical user interface </t>
  </si>
  <si>
    <t xml:space="preserve">Identify commonalities and differences in UIs across different platforms </t>
  </si>
  <si>
    <t xml:space="preserve">Explain and use GUI programming concepts: event handling, constraint-based layout management, etc </t>
  </si>
  <si>
    <t xml:space="preserve">Use lo-fi prototyping techniques to gather, and report, user responses </t>
  </si>
  <si>
    <t>)</t>
  </si>
  <si>
    <t>Meets Tier 1</t>
  </si>
  <si>
    <t>Meets Tier 2</t>
  </si>
  <si>
    <t>Enter courses in columns G-AJ. Mark outcomes with any character.</t>
  </si>
  <si>
    <t>KU Outcome</t>
  </si>
  <si>
    <t>ON</t>
  </si>
  <si>
    <t>Don Not Edit this page directly. This page is derived from CurriculumDetails</t>
  </si>
  <si>
    <t>Tier1 hrs</t>
  </si>
  <si>
    <t>&lt;My Program&gt;</t>
  </si>
  <si>
    <t>Implement such algorithms as mesh representation from implicit surface, fractal models, or mesh from laser scanner data points</t>
  </si>
  <si>
    <t>Usage, Assessment</t>
  </si>
  <si>
    <t>Assessment, Usage</t>
  </si>
  <si>
    <t>Familiarity, Assessment</t>
  </si>
  <si>
    <t>(highlighting)</t>
  </si>
  <si>
    <t>Notes on Using the Spreadsheet</t>
  </si>
  <si>
    <t xml:space="preserve"> </t>
  </si>
  <si>
    <t>Data should be entered only into the CurriculumDetail worksheet. On this worksheet. Columns A and B contain the knowledge areas and knowledge units from the guidelines. Column C contains the tier for the outcome (Tier 1, Tier 2, or Elective, which is represented by the number 3). Column D contains the level (Familiarity, Usage, Assessment) for the outcome.</t>
  </si>
  <si>
    <t>Column E contains the KU Outcome numbers, which align with the outcomes listed in the LearningOutcomes page. Each outcome is also contained in the comment box for that row. (Hover the cursor over the red triangle in the upper right of the cell.)</t>
  </si>
  <si>
    <t>To use this spreadsheet, enter the program content information on the CurriculumDetail worksheet. Enter the program's courses in Row 3, columns G through AJ.</t>
  </si>
  <si>
    <t xml:space="preserve">For each course, mark the rows corresponding to the outcomes met in that course. </t>
  </si>
  <si>
    <t>The Curriculum Summary worksheet is updated automatically from the Curriculum Detail sheet. This sheet lists the Knowledge Areas and Knowledge Units along with the courses in the curriculum that contribute to the knowledge unit. Highlighting indicates knowledge units with unmet Tier1 and Tier2 outcomes.</t>
  </si>
  <si>
    <t>tier 1</t>
  </si>
  <si>
    <t>tier 2</t>
  </si>
  <si>
    <t>Elective</t>
  </si>
  <si>
    <t>Describe software development best practices for minimizing vulnerabilities in programming code.</t>
  </si>
  <si>
    <t>Describe the legal requirements for use if seized data.</t>
  </si>
  <si>
    <t>Describe the process of evidence seizure from the time when the requirement was identified to the disposition of the data.</t>
  </si>
  <si>
    <t>Describe how data collection is accomplished and the proper storage of the original and forensics copy.</t>
  </si>
  <si>
    <t>Describe a person’s responsibility and liability while testifying as a forensics examiner.</t>
  </si>
  <si>
    <t>Create and conduct a simple usability test for an existing software application</t>
  </si>
  <si>
    <t xml:space="preserve">Describe the relationship between modeling and simulation, i.e., thinking of simulation as dynamic modeling. </t>
  </si>
  <si>
    <t>Create a simple, formal mathematical model of a real-world situation and use that model in a simulation.</t>
  </si>
  <si>
    <t>Differentiate among the different types of simulations, including physical simulations, human-guided simulations, and virtual reality.</t>
  </si>
  <si>
    <t>Identify common uses of computer graphics.</t>
  </si>
  <si>
    <t>Explain in general terms how analog signals can be reasonably represented by discrete samples, for example, how images can be represented by pixels.</t>
  </si>
  <si>
    <t>Construct a simple user interface using a standard graphics API.</t>
  </si>
  <si>
    <t>Describe the differences between lossy and lossless image compression techniques, for example as reflected in common graphics image file formats such as  JPG, PNG, and GIF.</t>
  </si>
  <si>
    <t>Describe the tradeoffs between storing information vs storing enough information to reproduce the information, as in the difference between vector and raster rendering.</t>
  </si>
  <si>
    <t>Describe the basic process of producing continuous motion from a sequence of discrete frames (sometimes called “flicker fusion”).</t>
  </si>
  <si>
    <t>Describe how double-buffering can remove flicker from  animation.</t>
  </si>
  <si>
    <t xml:space="preserve">Derive linear perspective from similar triangles by converting points (x, y, z) to points (x/z, y/z, 1). </t>
  </si>
  <si>
    <t xml:space="preserve">Contrast forward and backward rendering. </t>
  </si>
  <si>
    <t>Explain the ray tracing – rasterization duality for the visibility problem.</t>
  </si>
  <si>
    <t xml:space="preserve">Implement a simple real-time renderer using a rasterization API (e.g., OpenGL) using vertex buffers and shaders. </t>
  </si>
  <si>
    <t xml:space="preserve">Compute space requirements based on resolution and color coding. </t>
  </si>
  <si>
    <t xml:space="preserve">Analyze a global computing issue, observing the role of professionals and government officials in managing this problem. </t>
  </si>
  <si>
    <t xml:space="preserve">Develop a computer usage/acceptable use policy with enforcement measures. </t>
  </si>
  <si>
    <t>Describe issues associated with industries' push to focus on time to market versus enforcing quality professional standards</t>
  </si>
  <si>
    <t>Evaluate personal strengths and weaknesses to work remotely as part of a multinational team.</t>
  </si>
  <si>
    <t>List classic examples of computer crimes and social engineering incidents with societal impact.</t>
  </si>
  <si>
    <t>Evaluate ethical/social tradeoffs in technical decisions.</t>
  </si>
  <si>
    <t>List commonly encountered patterns of how computations are organized.</t>
  </si>
  <si>
    <t xml:space="preserve">Describe the basic building blocks of computers and their role in the historical development of computer architecture. </t>
  </si>
  <si>
    <t>Articulate the differences between single thread vs. multiple thread, single server vs. multiple server models, motivated by real world examples (e.g., cooking recipes, lines for multiple teller machines, couple shopping for food, wash-dry-fold, etc.).</t>
  </si>
  <si>
    <t>Articulate the concept of strong vs. weak scaling, i.e., how performance is affected by scale of problem vs. scale of resources to solve the problem. This can be motivated by the simple, real-world examples.</t>
  </si>
  <si>
    <t>Design a simple logic circuit using the fundamental building blocks of logic design.</t>
  </si>
  <si>
    <t>Use tools for capture, synthesis, and simulation to evaluate a logic design.</t>
  </si>
  <si>
    <t>Write a simple sequential problem and a simple parallel version of the same program.</t>
  </si>
  <si>
    <t>Evaluate performance of simple sequential and parallel versions of a program with different problem sizes, and be able to describe the speed-ups achieved.</t>
  </si>
  <si>
    <t>Describe how computing systems are constructed of layers upon layers, based on separation of concerns, with well-defined interfaces, hiding details of low layers from the higher layers. This can be motivated by real-world systems, like how a car works, or libraries.</t>
  </si>
  <si>
    <t>Recognize that hardware, VM, OS, application are additional layers of interpretation/processing.</t>
  </si>
  <si>
    <t>Describe the mechanisms of how errors are detected, signaled back, and handled through the layers.</t>
  </si>
  <si>
    <t>Construct a simple program using methods of layering, error detection and recovery, and reflection of error status across layers.</t>
  </si>
  <si>
    <t>Find bugs in a layered program by using tools for program tracing, single stepping, and debugging.</t>
  </si>
  <si>
    <t>Describe computations as a system with a known set of configurations, and a byproduct of the computation is to transition from one unique configuration (state) to another (state).</t>
  </si>
  <si>
    <t>Recognize the distinction between systems whose output is only a function of their input (Combinational) and those with memory/history (Sequential).</t>
  </si>
  <si>
    <t>Describe a computer as a state machine that interprets machine instructions.</t>
  </si>
  <si>
    <t>Explain how a program or network protocol can also be expressed as a state machine, and that alternative representations for the same computation can exist.</t>
  </si>
  <si>
    <t>Develop state machine descriptions for simple problem statement solutions (e.g., traffic light sequencing, pattern recognizers).</t>
  </si>
  <si>
    <t>Derive time-series behavior of a state machine from its state machine representation.</t>
  </si>
  <si>
    <t>Parallelism</t>
  </si>
  <si>
    <t>For a given program, distinguish between its sequential and parallel execution, and the performance implications thereof.</t>
  </si>
  <si>
    <t>Demonstrate on an execution time line that parallelism events and operations can take place simultaneously (i.e., at the same time). Explain how work can be performed in less elapsed time if this can be exploited.</t>
  </si>
  <si>
    <t>Explain other uses of parallelism, such as for reliability/redundancy of execution.</t>
  </si>
  <si>
    <t>Write more than one parallel program (e.g., one simple parallel program in more than one parallel programming paradigm; a simple parallel program that manages shared resources through synchronization primitives; a simple parallel program that performs simultaneous operation on partitioned data through task parallel (e.g., parallel search terms; a simple parallel program that performs step-by-step pipeline processing through message passing).</t>
  </si>
  <si>
    <t>Use performance tools to measure speed-up achieved by parallel programs in terms of both problem size and number of resources.</t>
  </si>
  <si>
    <t>Evaluation</t>
  </si>
  <si>
    <t>Explain how the components of system architecture contribute to improving its performance.</t>
  </si>
  <si>
    <t>Describe Amdahl’s law and discuss its limitations.</t>
  </si>
  <si>
    <t>Design and conduct a performance-oriented experiment, e.g., benchmark a parallel program with different data sets in order to iteratively improve its performance.</t>
  </si>
  <si>
    <t>Use software tools to profile and measure program performance.</t>
  </si>
  <si>
    <t>Define how finite computer resources (e.g., processor share, memory, storage and network bandwidth) are managed by their careful allocation to existing entities.</t>
  </si>
  <si>
    <t>Describe the scheduling algorithms by which resources are allocated to competing entities, and the figures of merit by which these algorithms are evaluated, such as fairness.</t>
  </si>
  <si>
    <t>Implement simple schedule algorithms.</t>
  </si>
  <si>
    <t>Measure figures of merit of alternative scheduler implementations.</t>
  </si>
  <si>
    <t>Explain why it is important to isolate and protect the execution of individual programs and environments that share common underlying resources, including the processor, memory, storage, and network access.</t>
  </si>
  <si>
    <t>Describe how the concept of indirection can create the illusion of a dedicated machine and its resources even when physically shared among multiple programs and environments.</t>
  </si>
  <si>
    <t>Measure the performance of two application instances running on separate virtual machines, and determine the effect of performance isolation.</t>
  </si>
  <si>
    <t>Explain the distinction between program errors, system errors, and hardware faults (e.g., bad memory) and exceptions (e.g., attempt to divide by zero).</t>
  </si>
  <si>
    <t>Articulate the distinction between detecting, handling, and recovering from faults, and the methods for their implementation.</t>
  </si>
  <si>
    <t>Describe the role of error correcting codes in providing error checking and correction techniques in memories, storage, and networks.</t>
  </si>
  <si>
    <t>Apply simple algorithms for exploiting redundant information for the purposes of data correction.</t>
  </si>
  <si>
    <t>Compare different error detection and correction methods for their data overhead, implementation complexity, and relative execution time for encoding, detecting, and correcting errors.</t>
  </si>
  <si>
    <t>Explain the circumstances in which a given figure of system performance metric is useful.</t>
  </si>
  <si>
    <t>Explain the inadequacies of benchmarks as a measure of system performance.</t>
  </si>
  <si>
    <t>Use limit studies or simple calculations to produce order-of-magnitude estimates for a given performance metric in a given context.</t>
  </si>
  <si>
    <t>Conduct a performance experiment on a layered system to determine the effect of a system parameter on figure of system performance.</t>
  </si>
  <si>
    <t>Quantitative Evaluation</t>
  </si>
  <si>
    <t>Coverage</t>
  </si>
  <si>
    <t>Tier2 hrs</t>
  </si>
  <si>
    <t>Cell C2 controls highlighting. "ON" turns highlighting on. "OFF" turns highlighting off. "REV" does reverse highlighting.</t>
  </si>
  <si>
    <t>For ON, the yellow highlight marks the Tier1 outcomes that have no course listed in which the outcome is met. The red highlight marks unmet Tier2 outcomes. When a Tier1 or Tier2 outcome is met by a course in the curriculum, the highlighting is removed.</t>
  </si>
  <si>
    <t>For REV, the yellow and red highlights are the same as for ON. For KUs where some course contributes to the KU and the Tier1 and Tier2 requirements are met, the KU is highlighted in green. This lets the user quickly see what KUs are covered in the curriculum.</t>
  </si>
  <si>
    <t xml:space="preserve">KAs </t>
  </si>
  <si>
    <t xml:space="preserve">KUs </t>
  </si>
  <si>
    <t>Differences</t>
  </si>
  <si>
    <t>total</t>
  </si>
  <si>
    <t>Describe the architecture for public and private key cryptography and how PKI supports network security.</t>
  </si>
  <si>
    <t>Describe the purpose of Cryptography and list ways it is used in data communications.</t>
  </si>
  <si>
    <t xml:space="preserve">Define the following terms: Cipher, Cryptanalysis, Cryptographic Algorithm, and Cryptology and describe the two basic methods (ciphers) for transforming plain text in cipher text.  </t>
  </si>
  <si>
    <t>Discuss the challenges associated with mobile device forensics.</t>
  </si>
  <si>
    <t>Describe how humans gain access to information and data to support their needs</t>
  </si>
  <si>
    <t>Understand advantages and disadvantages of central organizational control over data</t>
  </si>
  <si>
    <t xml:space="preserve">Identify the careers/roles associated with information management (e.g., database administrator, data modeler, application developer, end-user).  </t>
  </si>
  <si>
    <t>Compare and contrast information with data and knowledge</t>
  </si>
  <si>
    <t xml:space="preserve">Demonstrate uses of explicitly stored metadata/schema associated with data  </t>
  </si>
  <si>
    <t>Identify issues of data persistence for an organization</t>
  </si>
  <si>
    <t>Explain uses of declarative queries</t>
  </si>
  <si>
    <t>Give a declarative version for a navigational query</t>
  </si>
  <si>
    <t>Describe several technical solutions to the problems related to information privacy, integrity, security, and preservation</t>
  </si>
  <si>
    <t xml:space="preserve">approaches that scale up to globally networked systems  </t>
  </si>
  <si>
    <t>Explain the characteristics that distinguish the database approach from the traditional approach of programming with data files</t>
  </si>
  <si>
    <t>Understand the most common designs for core database system components including the query optimizer, query executor, storage manager, access methods, and transaction processor.</t>
  </si>
  <si>
    <t>Describe the components of a database system and give examples of their use</t>
  </si>
  <si>
    <t>Identify major DBMS functions and describe their role in a database system</t>
  </si>
  <si>
    <t>Explain the concept of data independence and its importance in a database system</t>
  </si>
  <si>
    <t>Describe how various types of content cover the notions of structure and/or of stream (sequence), e.g., documents, multimedia, tables</t>
  </si>
  <si>
    <t>Describe major approaches to storing and processing large volumes of data</t>
  </si>
  <si>
    <t>Categorize data models based on the types of concepts that they provide to describe the database structure and their usage, for example, use of conceptual, spreadsheet, physical, and representational data models</t>
  </si>
  <si>
    <t>Describe the modeling concepts and notation of widely used modeling notation (e.g., ERD notation, and UML), including their use in data modeling</t>
  </si>
  <si>
    <t>Describe the basic principles of the relational data model</t>
  </si>
  <si>
    <t>Apply the modeling concepts and notation of the relational data model</t>
  </si>
  <si>
    <t>Describe the main concepts of the OO model such as object identity, type constructors, encapsulation, inheritance, polymorphism, and versioning</t>
  </si>
  <si>
    <t>Describe the differences between relational and semi-structured data models</t>
  </si>
  <si>
    <t>Give a semi-structured equivalent (e.g., in DTD or XML Schema) for a given relational schema</t>
  </si>
  <si>
    <t>Generate an index file for a collection of resources</t>
  </si>
  <si>
    <t>Identify appropriate indices for given relational schema and query set</t>
  </si>
  <si>
    <t>Estimate time to retrieve information, when indices are used compared to when they are not used</t>
  </si>
  <si>
    <t>Explain and demonstrate the concepts of entity integrity constraint and referential integrity constraint (including definition of the concept of a foreign key)</t>
  </si>
  <si>
    <t>Demonstrate use of the relational algebra operations from mathematical set theory (union, intersection, difference, and Cartesian product) and the relational algebra operations developed specifically for relational databases (select (restrict), project, join, and division)</t>
  </si>
  <si>
    <t>Demonstrate queries in the relational algebra</t>
  </si>
  <si>
    <t>Demonstrate queries in the tuple relational calculus</t>
  </si>
  <si>
    <t>Determine the functional dependency between two or more attributes that are a subset of a relation</t>
  </si>
  <si>
    <t>Describe what is meant by BCNF, PJNF, 5NF</t>
  </si>
  <si>
    <t>Explain the impact of normalization on the efficiency of database operations especially query optimization</t>
  </si>
  <si>
    <t>Describe what is a multi-valued dependency and what type of constraints it specifies</t>
  </si>
  <si>
    <t>Create a relational database schema in SQL that incorporates key, entity integrity, and referential integrity constraints</t>
  </si>
  <si>
    <t>Demonstrate data definition in SQL and retrieving information from a database using the SQL SELECT statement</t>
  </si>
  <si>
    <t>Evaluate a set of query processing strategies and select the optimal strategy</t>
  </si>
  <si>
    <t>Create a non-procedural query by filling in templates of relations to construct an example of the desired query result</t>
  </si>
  <si>
    <t>Embed object-oriented queries into a stand-alone language such as C++ or Java (e.g., SELECT Col.Method() FROM Object)</t>
  </si>
  <si>
    <t>Create a transaction by embedding SQL into an application program</t>
  </si>
  <si>
    <t>Explain the concept of implicit commits</t>
  </si>
  <si>
    <t>Describe the issues specific to efficient transaction execution</t>
  </si>
  <si>
    <t>Explain when and why rollback is needed and how logging assures proper rollback</t>
  </si>
  <si>
    <t>Explain the effect of different isolation levels on the concurrency control mechanisms</t>
  </si>
  <si>
    <t>Choose the proper isolation level for implementing a specified transaction protocol</t>
  </si>
  <si>
    <t>Identify appropriate transaction boundaries in application programs</t>
  </si>
  <si>
    <t>Explain the techniques used for data fragmentation, replication, and allocation during the distributed database design process</t>
  </si>
  <si>
    <t>Evaluate simple strategies for executing a distributed query to select the strategy that minimizes the amount of data transfer</t>
  </si>
  <si>
    <t>Explain how the two-phase commit protocol is used to deal with committing a transaction that accesses databases stored on multiple nodes</t>
  </si>
  <si>
    <t>Describe distributed concurrency control based on the distinguished copy techniques and the voting method</t>
  </si>
  <si>
    <t>Describe the three levels of software in the client-server model</t>
  </si>
  <si>
    <t>Multimedia Systems</t>
  </si>
  <si>
    <t>Explain the concepts of records, record types, and files, as well as the different techniques for placing file records on disk</t>
  </si>
  <si>
    <t>Give examples of the application of primary, secondary, and clustering indexes</t>
  </si>
  <si>
    <t>Distinguish between a non-dense index and a dense index</t>
  </si>
  <si>
    <t>Implement dynamic multilevel indexes using B-trees</t>
  </si>
  <si>
    <t>Explain the theory and application of internal and external hashing techniques</t>
  </si>
  <si>
    <t>Use hashing to facilitate dynamic file expansion</t>
  </si>
  <si>
    <t>Describe the relationships among hashing, compression, and efficient database searches</t>
  </si>
  <si>
    <t>Evaluate costs and benefits of various hashing schemes</t>
  </si>
  <si>
    <t>Explain how physical database design affects database transaction efficiency</t>
  </si>
  <si>
    <t>Compare and contrast different conceptions of data mining as evidenced in both research and application</t>
  </si>
  <si>
    <t>Explain the role of finding associations in commercial market basket data</t>
  </si>
  <si>
    <t>Characterize the kinds of patterns that can be discovered by association rule mining</t>
  </si>
  <si>
    <t>Describe how to extend a relational system to find patterns using association rules</t>
  </si>
  <si>
    <t>Evaluate methodological issues underlying the effective application of data mining</t>
  </si>
  <si>
    <t>Identify and characterize sources of noise, redundancy, and outliers in presented data</t>
  </si>
  <si>
    <t>Identify mechanisms (on-line aggregation, anytime behavior, interactive visualization) to close the loop in the data mining process</t>
  </si>
  <si>
    <t>Describe why the various close-the-loop processes improve the effectiveness of data mining</t>
  </si>
  <si>
    <t>Explain basic information storage and retrieval concepts</t>
  </si>
  <si>
    <t>Describe what issues are specific to efficient information retrieval</t>
  </si>
  <si>
    <t>Give applications of alternative search strategies and explain why the particular search strategy is appropriate for the application</t>
  </si>
  <si>
    <t>Perform Internet-based research</t>
  </si>
  <si>
    <t>Design and implement a small to medium size information storage and retrieval system, or digital library</t>
  </si>
  <si>
    <t>Describe some of the technical solutions to the problems related to archiving and preserving information in a digital library</t>
  </si>
  <si>
    <t xml:space="preserve">Describe the media and supporting devices commonly associated with multimedia information and systems </t>
  </si>
  <si>
    <t xml:space="preserve">Explain basic multimedia presentation concepts </t>
  </si>
  <si>
    <t xml:space="preserve">Demonstrate the use of content-based information analysis in a multimedia information system </t>
  </si>
  <si>
    <r>
      <t>Critique multimedia presentations in terms of their appropriate use of audio, video, graphics, color, and other</t>
    </r>
    <r>
      <rPr>
        <sz val="11"/>
        <rFont val="Times New Roman"/>
        <family val="1"/>
      </rPr>
      <t xml:space="preserve"> </t>
    </r>
    <r>
      <rPr>
        <sz val="11"/>
        <rFont val="Calibri"/>
        <family val="2"/>
      </rPr>
      <t xml:space="preserve">information presentation concepts </t>
    </r>
  </si>
  <si>
    <t xml:space="preserve">Implement a multimedia application using a commercial authoring system </t>
  </si>
  <si>
    <r>
      <t>For each of several media or multimedia standards, describe in non-technical language what the standard calls</t>
    </r>
    <r>
      <rPr>
        <sz val="11"/>
        <rFont val="Times New Roman"/>
        <family val="1"/>
      </rPr>
      <t xml:space="preserve"> </t>
    </r>
    <r>
      <rPr>
        <sz val="11"/>
        <rFont val="Calibri"/>
        <family val="2"/>
      </rPr>
      <t xml:space="preserve">for, and explain how aspects of human perception might be sensitive to the limitations of that standard </t>
    </r>
  </si>
  <si>
    <t xml:space="preserve">Describe the characteristics of a computer system (including identification of support tools and appropriate standards) that has to host the implementation of one of a range of possible multimedia applications </t>
  </si>
  <si>
    <t xml:space="preserve">Define the principles behind naming schemes and resource location </t>
  </si>
  <si>
    <t xml:space="preserve">Implement a simple client-server socket-based application </t>
  </si>
  <si>
    <t xml:space="preserve">Describe the steps used in one common approach to the multiple access problem </t>
  </si>
  <si>
    <t xml:space="preserve">Compare and contrast current approaches to congestion </t>
  </si>
  <si>
    <t>Social Networking</t>
  </si>
  <si>
    <t xml:space="preserve">Discuss the key principles of social networking </t>
  </si>
  <si>
    <t xml:space="preserve">Describe how existing social networks operate </t>
  </si>
  <si>
    <t xml:space="preserve">Construct a social network graph from network data  </t>
  </si>
  <si>
    <t xml:space="preserve">Analyze a social network to determine who the key people are </t>
  </si>
  <si>
    <t xml:space="preserve">Evaluate a given interpretation of a social network question with associated data  </t>
  </si>
  <si>
    <t xml:space="preserve">Design and Implement a simple web application  </t>
  </si>
  <si>
    <t xml:space="preserve">Compare and contrast web programming with general purpose programming </t>
  </si>
  <si>
    <t xml:space="preserve">Discuss how web standards impact software development </t>
  </si>
  <si>
    <t xml:space="preserve">Review an existing web application against a current web standard </t>
  </si>
  <si>
    <t>6 FA, 6 AU, the actual count is 1008.</t>
  </si>
  <si>
    <t>Algorithmic Strategies</t>
  </si>
  <si>
    <t>S. Roach</t>
  </si>
  <si>
    <t>Initial version</t>
  </si>
  <si>
    <t>S.Roach</t>
  </si>
  <si>
    <t>Added REV for highlighting</t>
  </si>
  <si>
    <t>Modified outcomes for IS, AR, and IAS</t>
  </si>
  <si>
    <t>Minor modifications to AL per Andrea</t>
  </si>
  <si>
    <t>Use big O notation formally to give expected case bounds on time complexity of algorithms</t>
  </si>
  <si>
    <t>Define the P-space class and its relation to the EXP class</t>
  </si>
  <si>
    <t>Foundational Concepts in Security</t>
  </si>
  <si>
    <t>Understand the tradeoffs and balancing of key security properties (Confidentiality, Integrity, Availability)</t>
  </si>
  <si>
    <t>Understand the concepts of risk, threats, vulnerabilities and attack vectors (including the fact that there is no such thing as perfect security)</t>
  </si>
  <si>
    <t>Understand the concept of authentication, authorization, access control</t>
  </si>
  <si>
    <t>Understand the concept of trust and trustworthiness</t>
  </si>
  <si>
    <t>Be able to recognize that there are important ethical issues to consider in computer security, including ethical issues associated with fixing or not fixing vulnerabilities and disclosing or not disclosing vulnerabilities</t>
  </si>
  <si>
    <t>Principles of Secure Design</t>
  </si>
  <si>
    <t>Describe the principle of least privilege and isolation and apply to system design</t>
  </si>
  <si>
    <t>Understand the principle of fail-safe and deny-by-default</t>
  </si>
  <si>
    <t>Understand not to rely on the secrecy of design for security (but also that open design alone does not imply security)</t>
  </si>
  <si>
    <t>Understand the goals of end-to-end data security</t>
  </si>
  <si>
    <t>Understand the benefits of having multiple layers of defenses</t>
  </si>
  <si>
    <t>Understand that security has to be a consideration from the point of initial design and throughout the lifecycle of a product</t>
  </si>
  <si>
    <t>Understanding that security imposes costs and tradeoffs</t>
  </si>
  <si>
    <t>Describe the concept of mediation and the principle of complete mediation</t>
  </si>
  <si>
    <t>Know to use standard components for security operations, instead of re-inventing fundamentals operations</t>
  </si>
  <si>
    <t>Understand the concept of trusted computing including trusted computing base and attack surface and the principle of minimizing trusted computing base</t>
  </si>
  <si>
    <t>Understand the importance of usability in security mechanism design</t>
  </si>
  <si>
    <t>Understand that security does not compose by default; security issues can arise at boundaries between multiple components</t>
  </si>
  <si>
    <t>Understand the different roles of prevention mechanisms and detection/deterrence mechanisms</t>
  </si>
  <si>
    <t>Defensive Programming</t>
  </si>
  <si>
    <t xml:space="preserve">Understand that an adversary controls the input channel and understand the importance of input validation and data sanitization </t>
  </si>
  <si>
    <t xml:space="preserve">Explain why you might choose to develop a program in a type-safe language like Java, in contrast to an unsafe programming language like C/C++ </t>
  </si>
  <si>
    <t xml:space="preserve">Understand common classes of input validation errors, and be able to write correct input validation code </t>
  </si>
  <si>
    <t xml:space="preserve">Demonstrate using a high-level programming language how to prevent a race condition from occurring and how to handle an exception </t>
  </si>
  <si>
    <t xml:space="preserve">Demonstrate the identification and graceful handling of error conditions. </t>
  </si>
  <si>
    <t xml:space="preserve">Understand the role of random numbers in security, beyond just cryptography (e.g., password generation, randomized algorithms to avoid algorithmic denial of service attacks) </t>
  </si>
  <si>
    <t xml:space="preserve">Understand the risks with misusing interfaces with third-party code and how to correctly use third-party code </t>
  </si>
  <si>
    <t xml:space="preserve">Understand the need for the ability to update software to fix security vulnerabilities </t>
  </si>
  <si>
    <t xml:space="preserve">Give examples of direct and indirect information flows </t>
  </si>
  <si>
    <t xml:space="preserve">Understand different types of mechanisms for detecting and mitigating data sanitization errors </t>
  </si>
  <si>
    <t xml:space="preserve">Demonstrate how programs are tested for input handling errors </t>
  </si>
  <si>
    <t xml:space="preserve">Use static and dynamic tools to identify programming faults </t>
  </si>
  <si>
    <t xml:space="preserve">Describe how memory architecture is used to protect runtime attacks </t>
  </si>
  <si>
    <t>Threats and Attacks</t>
  </si>
  <si>
    <t xml:space="preserve">Describe likely attacker types against a particular system </t>
  </si>
  <si>
    <t xml:space="preserve">Understand malware species and the virus and limitations of malware countermeasures (e.g., signature-based detection, behavioral detection) </t>
  </si>
  <si>
    <t xml:space="preserve">Identify instances of social engineering attacks and Denial of Service attacks </t>
  </si>
  <si>
    <t>Understand the concepts of side channels and covert channels and their differences</t>
  </si>
  <si>
    <t>Discuss the manner in which Denial of Service attacks can be identified and mitigated.</t>
  </si>
  <si>
    <t xml:space="preserve">Describe risks to privacy and anonymity in commonly used applications </t>
  </si>
  <si>
    <t xml:space="preserve">Describe the different categories of network threats and attacks </t>
  </si>
  <si>
    <t xml:space="preserve">Describe virtues and limitations of security technologies at each layer of the network stack  </t>
  </si>
  <si>
    <t xml:space="preserve">Identify the appropriate defense mechanism(s) and its limitations given a network threat </t>
  </si>
  <si>
    <t xml:space="preserve">Understand security properties and limitations of other non-wired networks </t>
  </si>
  <si>
    <t xml:space="preserve">Understand the additional threats faced by non-wired networks </t>
  </si>
  <si>
    <t xml:space="preserve">Describe threats that can and cannot be protected against using secure communication channels </t>
  </si>
  <si>
    <t xml:space="preserve">Understand defenses against network censorship </t>
  </si>
  <si>
    <t xml:space="preserve">Configure a network for security </t>
  </si>
  <si>
    <t xml:space="preserve">Discuss the importance of prime numbers in cryptography and explain their use in cryptographic algorithms. </t>
  </si>
  <si>
    <t xml:space="preserve">Understand how to measure entropy and how to generate cryptographic randomness. </t>
  </si>
  <si>
    <t xml:space="preserve">Demonstrate how Public Key Infrastructure supports digital signing and encryption and discuss the limitations/vulnerabilities.   </t>
  </si>
  <si>
    <t xml:space="preserve">Understand the cryptographic primitives and their basic properties.  </t>
  </si>
  <si>
    <t xml:space="preserve">Students should be able to identify appropriate use of cryptography techniques for a given scenario. </t>
  </si>
  <si>
    <t xml:space="preserve">Understand public-key primitives and their applications. </t>
  </si>
  <si>
    <t xml:space="preserve">Understand how key exchange protocols work and how they fail. </t>
  </si>
  <si>
    <t xml:space="preserve">Understand cryptographic protocols and their properties. </t>
  </si>
  <si>
    <t xml:space="preserve">Describe real-world applications of cryptographic primitives and protocols. </t>
  </si>
  <si>
    <t>Understand precise security definitions, attacker capabilities and goals.</t>
  </si>
  <si>
    <t xml:space="preserve">Learn not to invent or implement your own cryptography </t>
  </si>
  <si>
    <t xml:space="preserve">Be aware of quantum cryptography and the impact of quantum computing on cryptographic algorithms. </t>
  </si>
  <si>
    <t>Web Security</t>
  </si>
  <si>
    <t>Understand the browser security model including same-origin policy and threat models in web security</t>
  </si>
  <si>
    <t xml:space="preserve">Understand the concept of web sessions, secure communication channels such as TLS and importance of secure certificates, authentication including single sign-on such as OAuth and SAML  </t>
  </si>
  <si>
    <t>Understand common types of vulnerabilities and attacks in web applications and defenses against them.</t>
  </si>
  <si>
    <t>Understand how to use client-side security capabilities</t>
  </si>
  <si>
    <t>Understand how to use server-side security tools.</t>
  </si>
  <si>
    <t>Platform Security</t>
  </si>
  <si>
    <t>Understand the concept of code integrity and code signing and the scope it applies to</t>
  </si>
  <si>
    <t>Understand the concept of root of trust and the process of secure boot and secure loading</t>
  </si>
  <si>
    <t>Understand the mechanism of remote attestation of system integrity</t>
  </si>
  <si>
    <t>Understand the goals and key primitives of TPM</t>
  </si>
  <si>
    <t>Understand the threats of plugging peripherals into a device</t>
  </si>
  <si>
    <t>Understand the physical attacks and countermeasures</t>
  </si>
  <si>
    <t>Understand attacks on non-PC hardware platforms</t>
  </si>
  <si>
    <t xml:space="preserve">Understand the concept and importance of trusted path  </t>
  </si>
  <si>
    <t>Describe the concept of privacy including personally private information, potential violations of privacy due to security mechanisms, and describe how privacy protection mechanisms run in conflict with security mechanisms</t>
  </si>
  <si>
    <t>Give an example of how an attacker can infer a secret by interacting with a database</t>
  </si>
  <si>
    <t>Understand how to set a data backup policy or password refresh policy</t>
  </si>
  <si>
    <t>Understand how to set a breach disclosure policy</t>
  </si>
  <si>
    <t xml:space="preserve">Understand the consequences of data retention policies  </t>
  </si>
  <si>
    <t>Understand the risks of relying on outsourced manufacturing</t>
  </si>
  <si>
    <t>Understand the risks and benefits of outsourcing to the cloud</t>
  </si>
  <si>
    <t>Describe what is a Digital Investigation is, the sources of digital evidence, and the limitations of forensics.</t>
  </si>
  <si>
    <t>Understand how to design software to support forensics</t>
  </si>
  <si>
    <t>Conduct a data collection on a hard drive.</t>
  </si>
  <si>
    <t>Describe the file system structure for a given device (NTFS, MFS, iNode, HFS…) and recover data based on a given search term from an imaged system.</t>
  </si>
  <si>
    <t>Reconstruct application history from application artifacts</t>
  </si>
  <si>
    <t>Reconstruct web browsing history from web artifacts</t>
  </si>
  <si>
    <t>Capture and interpret network traffic</t>
  </si>
  <si>
    <t>Evaluate a system (network, computer, or application) for the presence of malware or malicious activity.</t>
  </si>
  <si>
    <t>Apply forensics tools to investigate security breaches</t>
  </si>
  <si>
    <t xml:space="preserve">Defeat forensics tools  </t>
  </si>
  <si>
    <t>Secure Software Engineering</t>
  </si>
  <si>
    <t>Describe the requirements for integrating security into the SDL.</t>
  </si>
  <si>
    <t>Apply the concepts of the Design Principles for Protection Mechanisms (e.g. Saltzer and Schroeder ), the Principles for Software Security (Viega and McGraw), and the Principles for Secure Design (Morrie Gasser) on a software development project</t>
  </si>
  <si>
    <t>Develop specifications for a software development effort that fully specify functional requirements and identifies the expected execution paths.</t>
  </si>
  <si>
    <t>Conduct a security verification and assessment (static and dynamic) of a software application</t>
  </si>
  <si>
    <t>Economies of Computing</t>
  </si>
  <si>
    <t>Removed #7</t>
  </si>
  <si>
    <t>name change</t>
  </si>
  <si>
    <t>Major changes to IAS for Ironman 1.0, minor change to SP</t>
  </si>
  <si>
    <t>CSC 151, Functional Problem Solving (ongoing course)</t>
  </si>
  <si>
    <t>CSC 161, Imperative Problem Solving and Data Structures (ongoing course)</t>
  </si>
  <si>
    <t>CSC 207, Algorithms and OO Design (ongoing course)</t>
  </si>
  <si>
    <t>MAT/CSC 208, Discrete Structures (ongoing course)</t>
  </si>
  <si>
    <t>CSC 211, Organization an d Architecture (ongoing course)</t>
  </si>
  <si>
    <t>CSC 213, Operating Systems and Parallel Algorithms (ongoing course)</t>
  </si>
  <si>
    <t>CSC 301, Analysis of Algorithms (ongoing course)</t>
  </si>
  <si>
    <t>CSC 341, Automata, Formal Lang., and Computational Complexity (ongoing course)</t>
  </si>
  <si>
    <t>CSC 323, Software Design (existing course, may be replaced by project courses)</t>
  </si>
  <si>
    <t>CSC 325, Databases &amp; Web Design (existing course, may be replaced by project courses)</t>
  </si>
  <si>
    <t>CSC 302, Prog. Lang. Concepts (existing languages course, may be replaced by 2-credit elective)</t>
  </si>
  <si>
    <t>CSC 362, Compilers (existing languages course, may be replaced by 2-credit elective)</t>
  </si>
  <si>
    <t>CSC261 Artificial Intelligence (ongoing elective)</t>
  </si>
  <si>
    <t>CSC295 Computer Vision (existing elective)</t>
  </si>
  <si>
    <t>CSC 2xx, Computer Security (evolving, new 2-credit course)</t>
  </si>
  <si>
    <t>CSC 321, Tools &amp; Principles of Software Development (evolving, new 2-credit software methodology course)</t>
  </si>
  <si>
    <t>CSC 322, Community-Based Projects (evolving, new 2-credit project-based course)</t>
  </si>
  <si>
    <t>CSC 364, Computer Networks (draft revision for 2-credits)</t>
  </si>
  <si>
    <t>Yes</t>
  </si>
  <si>
    <t>Fam</t>
  </si>
  <si>
    <t>O()</t>
  </si>
  <si>
    <t>Some</t>
  </si>
  <si>
    <t>Trees</t>
  </si>
  <si>
    <t>?</t>
  </si>
  <si>
    <t>Maps</t>
  </si>
  <si>
    <t>??</t>
  </si>
</sst>
</file>

<file path=xl/styles.xml><?xml version="1.0" encoding="utf-8"?>
<styleSheet xmlns="http://schemas.openxmlformats.org/spreadsheetml/2006/main">
  <fonts count="16">
    <font>
      <sz val="10"/>
      <name val="Arial"/>
      <family val="2"/>
    </font>
    <font>
      <b/>
      <sz val="10"/>
      <color indexed="8"/>
      <name val="Arial"/>
      <family val="2"/>
    </font>
    <font>
      <sz val="10"/>
      <color indexed="8"/>
      <name val="Arial"/>
      <family val="2"/>
    </font>
    <font>
      <sz val="10"/>
      <color rgb="FF000000"/>
      <name val="Times New Roman"/>
      <family val="1"/>
    </font>
    <font>
      <sz val="12"/>
      <color rgb="FF000000"/>
      <name val="Times New Roman"/>
      <family val="1"/>
    </font>
    <font>
      <i/>
      <sz val="12"/>
      <color rgb="FF000000"/>
      <name val="Times New Roman"/>
      <family val="1"/>
    </font>
    <font>
      <u/>
      <sz val="12"/>
      <color rgb="FF000000"/>
      <name val="Times New Roman"/>
      <family val="1"/>
    </font>
    <font>
      <sz val="9"/>
      <color indexed="81"/>
      <name val="Tahoma"/>
      <family val="2"/>
    </font>
    <font>
      <b/>
      <sz val="9"/>
      <color indexed="81"/>
      <name val="Tahoma"/>
      <family val="2"/>
    </font>
    <font>
      <sz val="12"/>
      <color rgb="FF000000"/>
      <name val="Cambria"/>
      <family val="1"/>
    </font>
    <font>
      <sz val="12"/>
      <name val="Cambria"/>
      <family val="1"/>
    </font>
    <font>
      <sz val="11"/>
      <name val="Calibri"/>
      <family val="2"/>
    </font>
    <font>
      <sz val="11"/>
      <name val="Times New Roman"/>
      <family val="1"/>
    </font>
    <font>
      <sz val="10"/>
      <name val="Calibri"/>
      <family val="2"/>
    </font>
    <font>
      <sz val="10"/>
      <name val="Arial"/>
      <family val="2"/>
    </font>
    <font>
      <b/>
      <sz val="10"/>
      <color rgb="FF000000"/>
      <name val="Arial"/>
      <family val="2"/>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4" fillId="0" borderId="0">
      <alignment vertical="center"/>
    </xf>
  </cellStyleXfs>
  <cellXfs count="48">
    <xf numFmtId="0" fontId="0" fillId="0" borderId="0" xfId="0">
      <alignment vertical="center"/>
    </xf>
    <xf numFmtId="0" fontId="1" fillId="0" borderId="0" xfId="0" applyNumberFormat="1" applyFont="1" applyFill="1" applyAlignment="1"/>
    <xf numFmtId="0" fontId="2" fillId="0" borderId="0" xfId="0" applyNumberFormat="1" applyFont="1" applyFill="1" applyAlignment="1"/>
    <xf numFmtId="0" fontId="0" fillId="0" borderId="0" xfId="0" applyFill="1" applyBorder="1" applyAlignment="1">
      <alignment horizontal="center" textRotation="90"/>
    </xf>
    <xf numFmtId="0" fontId="0" fillId="0" borderId="0" xfId="0" applyAlignment="1">
      <alignment horizontal="center" vertical="center"/>
    </xf>
    <xf numFmtId="0" fontId="1" fillId="0" borderId="0" xfId="0" applyNumberFormat="1" applyFont="1" applyFill="1" applyAlignment="1">
      <alignment horizontal="center"/>
    </xf>
    <xf numFmtId="0" fontId="4" fillId="0" borderId="0" xfId="0" applyFont="1">
      <alignment vertical="center"/>
    </xf>
    <xf numFmtId="0" fontId="0" fillId="0" borderId="0" xfId="0" applyFill="1">
      <alignment vertical="center"/>
    </xf>
    <xf numFmtId="0" fontId="4" fillId="0" borderId="0" xfId="0" applyFont="1" applyFill="1">
      <alignment vertical="center"/>
    </xf>
    <xf numFmtId="0" fontId="0" fillId="0" borderId="0" xfId="0" applyAlignment="1">
      <alignment vertical="center" textRotation="90"/>
    </xf>
    <xf numFmtId="0" fontId="0" fillId="0" borderId="0" xfId="0" applyAlignment="1">
      <alignment vertical="center" wrapText="1"/>
    </xf>
    <xf numFmtId="0" fontId="0" fillId="0" borderId="0" xfId="0" applyAlignment="1">
      <alignment vertical="center"/>
    </xf>
    <xf numFmtId="0" fontId="3" fillId="0" borderId="0" xfId="0" applyFont="1" applyFill="1" applyAlignment="1">
      <alignment horizontal="left" vertical="center"/>
    </xf>
    <xf numFmtId="0" fontId="3" fillId="0" borderId="0" xfId="0" applyFont="1" applyAlignment="1">
      <alignment horizontal="left" vertical="center"/>
    </xf>
    <xf numFmtId="0" fontId="0" fillId="0" borderId="0" xfId="0">
      <alignment vertical="center"/>
    </xf>
    <xf numFmtId="0" fontId="1" fillId="0" borderId="0" xfId="0" applyNumberFormat="1" applyFont="1" applyFill="1" applyAlignment="1"/>
    <xf numFmtId="0" fontId="2" fillId="0" borderId="0" xfId="0" applyNumberFormat="1" applyFont="1" applyFill="1" applyAlignment="1"/>
    <xf numFmtId="0" fontId="0" fillId="0" borderId="0" xfId="0" applyFill="1" applyBorder="1" applyAlignment="1">
      <alignment horizontal="center" textRotation="90"/>
    </xf>
    <xf numFmtId="0" fontId="0" fillId="0" borderId="0" xfId="0" applyAlignment="1">
      <alignment horizontal="center" vertical="center"/>
    </xf>
    <xf numFmtId="0" fontId="1" fillId="0" borderId="0" xfId="0" applyNumberFormat="1" applyFont="1" applyFill="1" applyAlignment="1">
      <alignment horizontal="center"/>
    </xf>
    <xf numFmtId="0" fontId="3" fillId="0" borderId="0" xfId="0" applyNumberFormat="1" applyFont="1" applyFill="1" applyAlignment="1"/>
    <xf numFmtId="0" fontId="0" fillId="0" borderId="0" xfId="0" applyFill="1">
      <alignment vertical="center"/>
    </xf>
    <xf numFmtId="0" fontId="4" fillId="0" borderId="0" xfId="0" applyFont="1" applyFill="1">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alignment vertical="center"/>
    </xf>
    <xf numFmtId="0" fontId="9"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indent="1"/>
    </xf>
    <xf numFmtId="0" fontId="11" fillId="0" borderId="0" xfId="0" applyFont="1">
      <alignment vertical="center"/>
    </xf>
    <xf numFmtId="0" fontId="3" fillId="0" borderId="0" xfId="0" applyFont="1">
      <alignment vertical="center"/>
    </xf>
    <xf numFmtId="0" fontId="11" fillId="0" borderId="0" xfId="0" applyFont="1" applyFill="1">
      <alignment vertical="center"/>
    </xf>
    <xf numFmtId="0" fontId="13" fillId="0" borderId="0" xfId="0" applyFont="1">
      <alignment vertical="center"/>
    </xf>
    <xf numFmtId="14" fontId="0" fillId="0" borderId="0" xfId="0" applyNumberFormat="1">
      <alignment vertical="center"/>
    </xf>
    <xf numFmtId="14" fontId="0" fillId="0" borderId="0" xfId="0" applyNumberFormat="1" applyFill="1">
      <alignment vertical="center"/>
    </xf>
    <xf numFmtId="0" fontId="0" fillId="0" borderId="0" xfId="0" applyAlignment="1"/>
    <xf numFmtId="0" fontId="14" fillId="0" borderId="0" xfId="1" applyBorder="1" applyAlignment="1">
      <alignment horizontal="center" textRotation="90" wrapText="1"/>
    </xf>
    <xf numFmtId="49" fontId="0" fillId="0" borderId="0" xfId="1" applyNumberFormat="1" applyFont="1" applyAlignment="1">
      <alignment textRotation="90" wrapText="1"/>
    </xf>
    <xf numFmtId="0" fontId="0" fillId="0" borderId="0" xfId="1" applyFont="1" applyAlignment="1">
      <alignment horizontal="left" textRotation="90" wrapText="1"/>
    </xf>
    <xf numFmtId="0" fontId="0" fillId="0" borderId="0" xfId="1" applyFont="1" applyAlignment="1">
      <alignment textRotation="90" wrapText="1"/>
    </xf>
    <xf numFmtId="0" fontId="0" fillId="0" borderId="0" xfId="0" applyFont="1" applyBorder="1" applyAlignment="1">
      <alignment horizontal="center" textRotation="90" wrapText="1"/>
    </xf>
    <xf numFmtId="0" fontId="15" fillId="0" borderId="0" xfId="1" applyFont="1" applyAlignment="1"/>
    <xf numFmtId="0" fontId="14" fillId="0" borderId="0" xfId="1" applyAlignment="1"/>
    <xf numFmtId="0" fontId="15" fillId="0" borderId="0" xfId="0" applyFont="1" applyAlignment="1"/>
    <xf numFmtId="0" fontId="0" fillId="0" borderId="0" xfId="0" applyFont="1" applyAlignment="1"/>
    <xf numFmtId="0" fontId="0" fillId="0" borderId="0" xfId="0" applyAlignment="1">
      <alignment horizontal="left" vertical="center"/>
    </xf>
    <xf numFmtId="0" fontId="0" fillId="0" borderId="0" xfId="1" applyFont="1" applyAlignment="1"/>
  </cellXfs>
  <cellStyles count="2">
    <cellStyle name="Normal" xfId="0" builtinId="0"/>
    <cellStyle name="TableStyleLight1" xfId="1"/>
  </cellStyles>
  <dxfs count="13">
    <dxf>
      <fill>
        <patternFill>
          <bgColor indexed="11"/>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1"/>
        </patternFill>
      </fill>
    </dxf>
    <dxf>
      <fill>
        <patternFill>
          <bgColor indexed="14"/>
        </patternFill>
      </fill>
    </dxf>
    <dxf>
      <fill>
        <patternFill>
          <bgColor indexed="13"/>
        </patternFill>
      </fill>
    </dxf>
    <dxf>
      <fill>
        <patternFill>
          <bgColor indexed="14"/>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3"/>
  <dimension ref="A5:I1487"/>
  <sheetViews>
    <sheetView zoomScale="90" zoomScaleNormal="90" workbookViewId="0">
      <selection activeCell="A5" sqref="A5:E1400"/>
    </sheetView>
  </sheetViews>
  <sheetFormatPr defaultColWidth="5.85546875" defaultRowHeight="14.25" customHeight="1"/>
  <cols>
    <col min="1" max="1" width="5.85546875" customWidth="1"/>
    <col min="2" max="2" width="35.140625" customWidth="1"/>
    <col min="3" max="3" width="7.42578125" customWidth="1"/>
    <col min="4" max="4" width="12.42578125" customWidth="1"/>
    <col min="5" max="5" width="8.140625" customWidth="1"/>
    <col min="6" max="6" width="141.28515625" customWidth="1"/>
    <col min="7" max="7" width="8.7109375" bestFit="1" customWidth="1"/>
    <col min="8" max="9" width="5.85546875" customWidth="1"/>
  </cols>
  <sheetData>
    <row r="5" spans="1:9" ht="14.25" customHeight="1">
      <c r="A5" s="1" t="s">
        <v>567</v>
      </c>
      <c r="B5" s="1" t="s">
        <v>579</v>
      </c>
      <c r="C5" s="1" t="s">
        <v>877</v>
      </c>
      <c r="D5" s="1" t="s">
        <v>772</v>
      </c>
      <c r="E5" s="1" t="s">
        <v>878</v>
      </c>
      <c r="F5" s="1" t="s">
        <v>83</v>
      </c>
      <c r="H5" s="1"/>
      <c r="I5" s="1"/>
    </row>
    <row r="6" spans="1:9" s="21" customFormat="1" ht="14.25" customHeight="1">
      <c r="A6" s="16" t="s">
        <v>496</v>
      </c>
      <c r="B6" s="16" t="s">
        <v>274</v>
      </c>
      <c r="C6" s="15">
        <v>2</v>
      </c>
      <c r="D6" s="15">
        <v>2</v>
      </c>
      <c r="E6" s="15"/>
      <c r="F6" s="15"/>
      <c r="H6" s="15"/>
      <c r="I6" s="15"/>
    </row>
    <row r="7" spans="1:9" s="21" customFormat="1" ht="14.25" customHeight="1">
      <c r="A7" s="16" t="s">
        <v>496</v>
      </c>
      <c r="B7" s="16" t="s">
        <v>274</v>
      </c>
      <c r="C7" s="16">
        <v>1</v>
      </c>
      <c r="D7" s="16" t="s">
        <v>880</v>
      </c>
      <c r="E7" s="16">
        <v>1</v>
      </c>
      <c r="F7" s="16" t="s">
        <v>748</v>
      </c>
    </row>
    <row r="8" spans="1:9" s="21" customFormat="1" ht="14.25" customHeight="1">
      <c r="A8" s="16" t="s">
        <v>496</v>
      </c>
      <c r="B8" s="16" t="s">
        <v>274</v>
      </c>
      <c r="C8" s="16">
        <v>1</v>
      </c>
      <c r="D8" s="16" t="s">
        <v>882</v>
      </c>
      <c r="E8" s="16">
        <v>2</v>
      </c>
      <c r="F8" s="16" t="s">
        <v>656</v>
      </c>
    </row>
    <row r="9" spans="1:9" s="21" customFormat="1" ht="14.25" customHeight="1">
      <c r="A9" s="16" t="s">
        <v>496</v>
      </c>
      <c r="B9" s="16" t="s">
        <v>274</v>
      </c>
      <c r="C9" s="16">
        <v>1</v>
      </c>
      <c r="D9" s="16" t="s">
        <v>881</v>
      </c>
      <c r="E9" s="16">
        <v>3</v>
      </c>
      <c r="F9" s="16" t="s">
        <v>77</v>
      </c>
    </row>
    <row r="10" spans="1:9" s="21" customFormat="1" ht="14.25" customHeight="1">
      <c r="A10" s="16" t="s">
        <v>496</v>
      </c>
      <c r="B10" s="16" t="s">
        <v>274</v>
      </c>
      <c r="C10" s="16">
        <v>1</v>
      </c>
      <c r="D10" s="16" t="s">
        <v>880</v>
      </c>
      <c r="E10" s="16">
        <v>4</v>
      </c>
      <c r="F10" s="16" t="s">
        <v>36</v>
      </c>
    </row>
    <row r="11" spans="1:9" s="21" customFormat="1" ht="14.25" customHeight="1">
      <c r="A11" s="16" t="s">
        <v>496</v>
      </c>
      <c r="B11" s="16" t="s">
        <v>274</v>
      </c>
      <c r="C11" s="16">
        <v>1</v>
      </c>
      <c r="D11" s="16" t="s">
        <v>880</v>
      </c>
      <c r="E11" s="16">
        <v>5</v>
      </c>
      <c r="F11" s="16" t="s">
        <v>136</v>
      </c>
    </row>
    <row r="12" spans="1:9" s="21" customFormat="1" ht="14.25" customHeight="1">
      <c r="A12" s="16" t="s">
        <v>496</v>
      </c>
      <c r="B12" s="16" t="s">
        <v>274</v>
      </c>
      <c r="C12" s="16">
        <v>1</v>
      </c>
      <c r="D12" s="16" t="s">
        <v>882</v>
      </c>
      <c r="E12" s="16">
        <v>6</v>
      </c>
      <c r="F12" s="16" t="s">
        <v>408</v>
      </c>
    </row>
    <row r="13" spans="1:9" s="21" customFormat="1" ht="14.25" customHeight="1">
      <c r="A13" s="16" t="s">
        <v>496</v>
      </c>
      <c r="B13" s="16" t="s">
        <v>274</v>
      </c>
      <c r="C13" s="16">
        <v>1</v>
      </c>
      <c r="D13" s="16" t="s">
        <v>880</v>
      </c>
      <c r="E13" s="16">
        <v>7</v>
      </c>
      <c r="F13" s="16" t="s">
        <v>457</v>
      </c>
    </row>
    <row r="14" spans="1:9" s="21" customFormat="1" ht="14.25" customHeight="1">
      <c r="A14" s="16" t="s">
        <v>496</v>
      </c>
      <c r="B14" s="16" t="s">
        <v>274</v>
      </c>
      <c r="C14" s="16">
        <v>2</v>
      </c>
      <c r="D14" s="16" t="s">
        <v>881</v>
      </c>
      <c r="E14" s="16">
        <v>8</v>
      </c>
      <c r="F14" s="16" t="s">
        <v>148</v>
      </c>
    </row>
    <row r="15" spans="1:9" s="21" customFormat="1" ht="14.25" customHeight="1">
      <c r="A15" s="16" t="s">
        <v>496</v>
      </c>
      <c r="B15" s="16" t="s">
        <v>274</v>
      </c>
      <c r="C15" s="16">
        <v>2</v>
      </c>
      <c r="D15" s="16" t="s">
        <v>881</v>
      </c>
      <c r="E15" s="16">
        <v>9</v>
      </c>
      <c r="F15" s="16" t="s">
        <v>1177</v>
      </c>
    </row>
    <row r="16" spans="1:9" s="21" customFormat="1" ht="14.25" customHeight="1">
      <c r="A16" s="16" t="s">
        <v>496</v>
      </c>
      <c r="B16" s="16" t="s">
        <v>274</v>
      </c>
      <c r="C16" s="16">
        <v>2</v>
      </c>
      <c r="D16" s="16" t="s">
        <v>880</v>
      </c>
      <c r="E16" s="16">
        <v>10</v>
      </c>
      <c r="F16" s="16" t="s">
        <v>414</v>
      </c>
    </row>
    <row r="17" spans="1:6" s="21" customFormat="1" ht="14.25" customHeight="1">
      <c r="A17" s="16" t="s">
        <v>496</v>
      </c>
      <c r="B17" s="16" t="s">
        <v>274</v>
      </c>
      <c r="C17" s="16">
        <v>2</v>
      </c>
      <c r="D17" s="16" t="s">
        <v>881</v>
      </c>
      <c r="E17" s="16">
        <v>11</v>
      </c>
      <c r="F17" s="16" t="s">
        <v>214</v>
      </c>
    </row>
    <row r="18" spans="1:6" s="21" customFormat="1" ht="14.25" customHeight="1">
      <c r="A18" s="16" t="s">
        <v>496</v>
      </c>
      <c r="B18" s="16" t="s">
        <v>274</v>
      </c>
      <c r="C18" s="16">
        <v>2</v>
      </c>
      <c r="D18" s="16" t="s">
        <v>881</v>
      </c>
      <c r="E18" s="16">
        <v>12</v>
      </c>
      <c r="F18" s="16" t="s">
        <v>183</v>
      </c>
    </row>
    <row r="19" spans="1:6" s="21" customFormat="1" ht="14.25" customHeight="1">
      <c r="A19" s="16"/>
      <c r="B19" s="16"/>
      <c r="C19" s="16"/>
      <c r="D19" s="16"/>
      <c r="E19" s="16"/>
      <c r="F19" s="16"/>
    </row>
    <row r="20" spans="1:6" s="21" customFormat="1" ht="14.25" customHeight="1">
      <c r="A20" s="16" t="s">
        <v>496</v>
      </c>
      <c r="B20" s="16" t="s">
        <v>535</v>
      </c>
      <c r="C20" s="16">
        <v>5</v>
      </c>
      <c r="D20" s="16">
        <v>1</v>
      </c>
      <c r="E20" s="16"/>
      <c r="F20" s="16"/>
    </row>
    <row r="21" spans="1:6" s="21" customFormat="1" ht="14.25" customHeight="1">
      <c r="A21" s="16" t="s">
        <v>496</v>
      </c>
      <c r="B21" s="16" t="s">
        <v>535</v>
      </c>
      <c r="C21" s="16">
        <v>1</v>
      </c>
      <c r="D21" s="16" t="s">
        <v>880</v>
      </c>
      <c r="E21" s="16">
        <v>1</v>
      </c>
      <c r="F21" s="16" t="s">
        <v>879</v>
      </c>
    </row>
    <row r="22" spans="1:6" s="21" customFormat="1" ht="14.25" customHeight="1">
      <c r="A22" s="16" t="s">
        <v>496</v>
      </c>
      <c r="B22" s="16" t="s">
        <v>535</v>
      </c>
      <c r="C22" s="16">
        <v>1</v>
      </c>
      <c r="D22" s="16" t="s">
        <v>881</v>
      </c>
      <c r="E22" s="16">
        <v>2</v>
      </c>
      <c r="F22" s="16" t="s">
        <v>319</v>
      </c>
    </row>
    <row r="23" spans="1:6" s="21" customFormat="1" ht="14.25" customHeight="1">
      <c r="A23" s="16" t="s">
        <v>496</v>
      </c>
      <c r="B23" s="16" t="s">
        <v>535</v>
      </c>
      <c r="C23" s="16">
        <v>1</v>
      </c>
      <c r="D23" s="16" t="s">
        <v>971</v>
      </c>
      <c r="E23" s="16">
        <v>3</v>
      </c>
      <c r="F23" s="16" t="s">
        <v>334</v>
      </c>
    </row>
    <row r="24" spans="1:6" s="21" customFormat="1" ht="14.25" customHeight="1">
      <c r="A24" s="16" t="s">
        <v>496</v>
      </c>
      <c r="B24" s="16" t="s">
        <v>535</v>
      </c>
      <c r="C24" s="16">
        <v>1</v>
      </c>
      <c r="D24" s="16" t="s">
        <v>881</v>
      </c>
      <c r="E24" s="16">
        <v>4</v>
      </c>
      <c r="F24" s="16" t="s">
        <v>359</v>
      </c>
    </row>
    <row r="25" spans="1:6" s="21" customFormat="1" ht="14.25" customHeight="1">
      <c r="A25" s="16" t="s">
        <v>496</v>
      </c>
      <c r="B25" s="16" t="s">
        <v>535</v>
      </c>
      <c r="C25" s="16">
        <v>1</v>
      </c>
      <c r="D25" s="16" t="s">
        <v>881</v>
      </c>
      <c r="E25" s="16">
        <v>5</v>
      </c>
      <c r="F25" s="16" t="s">
        <v>566</v>
      </c>
    </row>
    <row r="26" spans="1:6" s="21" customFormat="1" ht="14.25" customHeight="1">
      <c r="A26" s="16" t="s">
        <v>496</v>
      </c>
      <c r="B26" s="16" t="s">
        <v>535</v>
      </c>
      <c r="C26" s="16">
        <v>1</v>
      </c>
      <c r="D26" s="16" t="s">
        <v>881</v>
      </c>
      <c r="E26" s="16">
        <v>6</v>
      </c>
      <c r="F26" s="16" t="s">
        <v>377</v>
      </c>
    </row>
    <row r="27" spans="1:6" s="21" customFormat="1" ht="14.25" customHeight="1">
      <c r="A27" s="16" t="s">
        <v>496</v>
      </c>
      <c r="B27" s="16" t="s">
        <v>535</v>
      </c>
      <c r="C27" s="16">
        <v>2</v>
      </c>
      <c r="D27" s="16" t="s">
        <v>880</v>
      </c>
      <c r="E27" s="16">
        <v>7</v>
      </c>
      <c r="F27" s="16" t="s">
        <v>168</v>
      </c>
    </row>
    <row r="28" spans="1:6" s="21" customFormat="1" ht="14.25" customHeight="1">
      <c r="A28" s="16" t="s">
        <v>496</v>
      </c>
      <c r="B28" s="16" t="s">
        <v>535</v>
      </c>
      <c r="C28" s="16">
        <v>2</v>
      </c>
      <c r="D28" s="16" t="s">
        <v>881</v>
      </c>
      <c r="E28" s="16">
        <v>8</v>
      </c>
      <c r="F28" s="16" t="s">
        <v>86</v>
      </c>
    </row>
    <row r="29" spans="1:6" s="21" customFormat="1" ht="14.25" customHeight="1">
      <c r="A29" s="16" t="s">
        <v>496</v>
      </c>
      <c r="B29" s="16" t="s">
        <v>535</v>
      </c>
      <c r="C29" s="16">
        <v>2</v>
      </c>
      <c r="D29" s="16" t="s">
        <v>882</v>
      </c>
      <c r="E29" s="16">
        <v>9</v>
      </c>
      <c r="F29" s="16" t="s">
        <v>648</v>
      </c>
    </row>
    <row r="30" spans="1:6" s="21" customFormat="1" ht="14.25" customHeight="1">
      <c r="A30" s="16"/>
      <c r="B30" s="16"/>
      <c r="C30" s="16"/>
      <c r="D30" s="16"/>
      <c r="E30" s="16"/>
      <c r="F30" s="16"/>
    </row>
    <row r="31" spans="1:6" s="21" customFormat="1" ht="14.25" customHeight="1">
      <c r="A31" s="16" t="s">
        <v>496</v>
      </c>
      <c r="B31" s="16" t="s">
        <v>296</v>
      </c>
      <c r="C31" s="16">
        <v>9</v>
      </c>
      <c r="D31" s="16">
        <v>3</v>
      </c>
      <c r="E31" s="16"/>
      <c r="F31" s="16"/>
    </row>
    <row r="32" spans="1:6" s="21" customFormat="1" ht="14.25" customHeight="1">
      <c r="A32" s="16" t="s">
        <v>496</v>
      </c>
      <c r="B32" s="16" t="s">
        <v>296</v>
      </c>
      <c r="C32" s="16">
        <v>1</v>
      </c>
      <c r="D32" s="16" t="s">
        <v>881</v>
      </c>
      <c r="E32" s="16">
        <v>1</v>
      </c>
      <c r="F32" s="16" t="s">
        <v>575</v>
      </c>
    </row>
    <row r="33" spans="1:6" s="21" customFormat="1" ht="14.25" customHeight="1">
      <c r="A33" s="16" t="s">
        <v>496</v>
      </c>
      <c r="B33" s="16" t="s">
        <v>296</v>
      </c>
      <c r="C33" s="16">
        <v>1</v>
      </c>
      <c r="D33" s="16" t="s">
        <v>971</v>
      </c>
      <c r="E33" s="16">
        <v>2</v>
      </c>
      <c r="F33" s="16" t="s">
        <v>634</v>
      </c>
    </row>
    <row r="34" spans="1:6" s="21" customFormat="1" ht="14.25" customHeight="1">
      <c r="A34" s="16" t="s">
        <v>496</v>
      </c>
      <c r="B34" s="16" t="s">
        <v>296</v>
      </c>
      <c r="C34" s="16">
        <v>1</v>
      </c>
      <c r="D34" s="16" t="s">
        <v>881</v>
      </c>
      <c r="E34" s="16">
        <v>3</v>
      </c>
      <c r="F34" s="16" t="s">
        <v>619</v>
      </c>
    </row>
    <row r="35" spans="1:6" s="21" customFormat="1" ht="14.25" customHeight="1">
      <c r="A35" s="16" t="s">
        <v>496</v>
      </c>
      <c r="B35" s="16" t="s">
        <v>296</v>
      </c>
      <c r="C35" s="16">
        <v>1</v>
      </c>
      <c r="D35" s="16" t="s">
        <v>880</v>
      </c>
      <c r="E35" s="16">
        <v>4</v>
      </c>
      <c r="F35" s="16" t="s">
        <v>329</v>
      </c>
    </row>
    <row r="36" spans="1:6" s="21" customFormat="1" ht="14.25" customHeight="1">
      <c r="A36" s="16" t="s">
        <v>496</v>
      </c>
      <c r="B36" s="16" t="s">
        <v>296</v>
      </c>
      <c r="C36" s="16">
        <v>1</v>
      </c>
      <c r="D36" s="16" t="s">
        <v>880</v>
      </c>
      <c r="E36" s="16">
        <v>5</v>
      </c>
      <c r="F36" s="16" t="s">
        <v>478</v>
      </c>
    </row>
    <row r="37" spans="1:6" s="21" customFormat="1" ht="14.25" customHeight="1">
      <c r="A37" s="16" t="s">
        <v>496</v>
      </c>
      <c r="B37" s="16" t="s">
        <v>296</v>
      </c>
      <c r="C37" s="16">
        <v>1</v>
      </c>
      <c r="D37" s="16" t="s">
        <v>880</v>
      </c>
      <c r="E37" s="16">
        <v>6</v>
      </c>
      <c r="F37" s="16" t="s">
        <v>74</v>
      </c>
    </row>
    <row r="38" spans="1:6" s="21" customFormat="1" ht="14.25" customHeight="1">
      <c r="A38" s="16" t="s">
        <v>496</v>
      </c>
      <c r="B38" s="16" t="s">
        <v>296</v>
      </c>
      <c r="C38" s="16">
        <v>1</v>
      </c>
      <c r="D38" s="16" t="s">
        <v>881</v>
      </c>
      <c r="E38" s="16">
        <v>7</v>
      </c>
      <c r="F38" s="16" t="s">
        <v>601</v>
      </c>
    </row>
    <row r="39" spans="1:6" s="21" customFormat="1" ht="14.25" customHeight="1">
      <c r="A39" s="16" t="s">
        <v>496</v>
      </c>
      <c r="B39" s="16" t="s">
        <v>296</v>
      </c>
      <c r="C39" s="16">
        <v>1</v>
      </c>
      <c r="D39" s="16" t="s">
        <v>971</v>
      </c>
      <c r="E39" s="16">
        <v>8</v>
      </c>
      <c r="F39" s="16" t="s">
        <v>369</v>
      </c>
    </row>
    <row r="40" spans="1:6" s="21" customFormat="1" ht="14.25" customHeight="1">
      <c r="A40" s="16" t="s">
        <v>496</v>
      </c>
      <c r="B40" s="16" t="s">
        <v>296</v>
      </c>
      <c r="C40" s="16">
        <v>2</v>
      </c>
      <c r="D40" s="16" t="s">
        <v>880</v>
      </c>
      <c r="E40" s="16">
        <v>9</v>
      </c>
      <c r="F40" s="22" t="s">
        <v>952</v>
      </c>
    </row>
    <row r="41" spans="1:6" s="21" customFormat="1" ht="14.25" customHeight="1">
      <c r="A41" s="16" t="s">
        <v>496</v>
      </c>
      <c r="B41" s="16" t="s">
        <v>296</v>
      </c>
      <c r="C41" s="16">
        <v>2</v>
      </c>
      <c r="D41" s="16" t="s">
        <v>881</v>
      </c>
      <c r="E41" s="16">
        <v>10</v>
      </c>
      <c r="F41" s="16" t="s">
        <v>97</v>
      </c>
    </row>
    <row r="42" spans="1:6" s="21" customFormat="1" ht="14.25" customHeight="1">
      <c r="A42" s="16" t="s">
        <v>496</v>
      </c>
      <c r="B42" s="16" t="s">
        <v>296</v>
      </c>
      <c r="C42" s="16">
        <v>2</v>
      </c>
      <c r="D42" s="16" t="s">
        <v>881</v>
      </c>
      <c r="E42" s="16">
        <v>11</v>
      </c>
      <c r="F42" s="16" t="s">
        <v>305</v>
      </c>
    </row>
    <row r="43" spans="1:6" s="21" customFormat="1" ht="14.25" customHeight="1">
      <c r="A43" s="16"/>
      <c r="B43" s="16"/>
      <c r="C43" s="16"/>
      <c r="D43" s="16"/>
      <c r="E43" s="16"/>
      <c r="F43" s="16"/>
    </row>
    <row r="44" spans="1:6" s="21" customFormat="1" ht="14.25" customHeight="1">
      <c r="A44" s="16" t="s">
        <v>496</v>
      </c>
      <c r="B44" s="16" t="s">
        <v>549</v>
      </c>
      <c r="C44" s="16">
        <v>3</v>
      </c>
      <c r="D44" s="16">
        <v>3</v>
      </c>
      <c r="E44" s="16"/>
      <c r="F44" s="16"/>
    </row>
    <row r="45" spans="1:6" s="21" customFormat="1" ht="14.25" customHeight="1">
      <c r="A45" s="16" t="s">
        <v>496</v>
      </c>
      <c r="B45" s="16" t="s">
        <v>549</v>
      </c>
      <c r="C45" s="16">
        <v>1</v>
      </c>
      <c r="D45" s="16" t="s">
        <v>880</v>
      </c>
      <c r="E45" s="16">
        <v>1</v>
      </c>
      <c r="F45" s="16" t="s">
        <v>228</v>
      </c>
    </row>
    <row r="46" spans="1:6" s="21" customFormat="1" ht="14.25" customHeight="1">
      <c r="A46" s="16" t="s">
        <v>496</v>
      </c>
      <c r="B46" s="16" t="s">
        <v>549</v>
      </c>
      <c r="C46" s="16">
        <v>1</v>
      </c>
      <c r="D46" s="16" t="s">
        <v>881</v>
      </c>
      <c r="E46" s="16">
        <v>2</v>
      </c>
      <c r="F46" s="16" t="s">
        <v>113</v>
      </c>
    </row>
    <row r="47" spans="1:6" s="21" customFormat="1" ht="14.25" customHeight="1">
      <c r="A47" s="16" t="s">
        <v>496</v>
      </c>
      <c r="B47" s="16" t="s">
        <v>549</v>
      </c>
      <c r="C47" s="16">
        <v>1</v>
      </c>
      <c r="D47" s="16" t="s">
        <v>881</v>
      </c>
      <c r="E47" s="16">
        <v>3</v>
      </c>
      <c r="F47" s="16" t="s">
        <v>811</v>
      </c>
    </row>
    <row r="48" spans="1:6" s="21" customFormat="1" ht="14.25" customHeight="1">
      <c r="A48" s="16" t="s">
        <v>496</v>
      </c>
      <c r="B48" s="16" t="s">
        <v>549</v>
      </c>
      <c r="C48" s="16">
        <v>1</v>
      </c>
      <c r="D48" s="16" t="s">
        <v>880</v>
      </c>
      <c r="E48" s="16">
        <v>4</v>
      </c>
      <c r="F48" s="16" t="s">
        <v>750</v>
      </c>
    </row>
    <row r="49" spans="1:9" s="21" customFormat="1" ht="14.25" customHeight="1">
      <c r="A49" s="16" t="s">
        <v>496</v>
      </c>
      <c r="B49" s="16" t="s">
        <v>549</v>
      </c>
      <c r="C49" s="16">
        <v>2</v>
      </c>
      <c r="D49" s="16" t="s">
        <v>881</v>
      </c>
      <c r="E49" s="16">
        <v>5</v>
      </c>
      <c r="F49" s="16" t="s">
        <v>283</v>
      </c>
    </row>
    <row r="50" spans="1:9" s="21" customFormat="1" ht="14.25" customHeight="1">
      <c r="A50" s="16" t="s">
        <v>496</v>
      </c>
      <c r="B50" s="16" t="s">
        <v>549</v>
      </c>
      <c r="C50" s="16">
        <v>2</v>
      </c>
      <c r="D50" s="16" t="s">
        <v>880</v>
      </c>
      <c r="E50" s="16">
        <v>6</v>
      </c>
      <c r="F50" s="16" t="s">
        <v>432</v>
      </c>
    </row>
    <row r="51" spans="1:9" s="21" customFormat="1" ht="14.25" customHeight="1">
      <c r="A51" s="16" t="s">
        <v>496</v>
      </c>
      <c r="B51" s="16" t="s">
        <v>549</v>
      </c>
      <c r="C51" s="16">
        <v>2</v>
      </c>
      <c r="D51" s="16" t="s">
        <v>880</v>
      </c>
      <c r="E51" s="16">
        <v>7</v>
      </c>
      <c r="F51" s="16" t="s">
        <v>858</v>
      </c>
    </row>
    <row r="52" spans="1:9" s="21" customFormat="1" ht="14.25" customHeight="1">
      <c r="A52" s="16"/>
      <c r="B52" s="16"/>
      <c r="C52" s="16"/>
      <c r="D52" s="16"/>
      <c r="E52" s="16"/>
      <c r="F52" s="16"/>
    </row>
    <row r="53" spans="1:9" s="21" customFormat="1" ht="14.25" customHeight="1">
      <c r="A53" s="16" t="s">
        <v>496</v>
      </c>
      <c r="B53" s="16" t="s">
        <v>373</v>
      </c>
      <c r="C53" s="16">
        <v>0</v>
      </c>
      <c r="D53" s="16">
        <v>0</v>
      </c>
      <c r="E53" s="16"/>
      <c r="F53" s="16"/>
    </row>
    <row r="54" spans="1:9" s="21" customFormat="1" ht="14.25" customHeight="1">
      <c r="A54" s="16" t="s">
        <v>496</v>
      </c>
      <c r="B54" s="16" t="s">
        <v>373</v>
      </c>
      <c r="C54" s="16">
        <v>3</v>
      </c>
      <c r="D54" s="16" t="s">
        <v>880</v>
      </c>
      <c r="E54" s="16">
        <v>1</v>
      </c>
      <c r="F54" s="16" t="s">
        <v>432</v>
      </c>
      <c r="H54" s="16"/>
      <c r="I54" s="16"/>
    </row>
    <row r="55" spans="1:9" s="21" customFormat="1" ht="14.25" customHeight="1">
      <c r="A55" s="16" t="s">
        <v>496</v>
      </c>
      <c r="B55" s="16" t="s">
        <v>373</v>
      </c>
      <c r="C55" s="16">
        <v>3</v>
      </c>
      <c r="D55" s="16" t="s">
        <v>880</v>
      </c>
      <c r="E55" s="16">
        <v>2</v>
      </c>
      <c r="F55" s="16" t="s">
        <v>1178</v>
      </c>
    </row>
    <row r="56" spans="1:9" s="21" customFormat="1" ht="14.25" customHeight="1">
      <c r="A56" s="16" t="s">
        <v>496</v>
      </c>
      <c r="B56" s="16" t="s">
        <v>373</v>
      </c>
      <c r="C56" s="16">
        <v>3</v>
      </c>
      <c r="D56" s="16" t="s">
        <v>880</v>
      </c>
      <c r="E56" s="16">
        <v>3</v>
      </c>
      <c r="F56" s="16" t="s">
        <v>858</v>
      </c>
      <c r="H56" s="16"/>
      <c r="I56" s="16"/>
    </row>
    <row r="57" spans="1:9" s="21" customFormat="1" ht="14.25" customHeight="1">
      <c r="A57" s="16" t="s">
        <v>496</v>
      </c>
      <c r="B57" s="16" t="s">
        <v>373</v>
      </c>
      <c r="C57" s="16">
        <v>3</v>
      </c>
      <c r="D57" s="16" t="s">
        <v>880</v>
      </c>
      <c r="E57" s="16">
        <v>4</v>
      </c>
      <c r="F57" s="16" t="s">
        <v>434</v>
      </c>
    </row>
    <row r="58" spans="1:9" s="21" customFormat="1" ht="14.25" customHeight="1">
      <c r="A58" s="16" t="s">
        <v>496</v>
      </c>
      <c r="B58" s="16" t="s">
        <v>373</v>
      </c>
      <c r="C58" s="16">
        <v>3</v>
      </c>
      <c r="D58" s="16" t="s">
        <v>881</v>
      </c>
      <c r="E58" s="16">
        <v>5</v>
      </c>
      <c r="F58" s="16" t="s">
        <v>73</v>
      </c>
    </row>
    <row r="59" spans="1:9" s="21" customFormat="1" ht="14.25" customHeight="1">
      <c r="A59" s="16"/>
      <c r="B59" s="16"/>
      <c r="C59" s="16"/>
      <c r="D59" s="16"/>
      <c r="E59" s="16"/>
      <c r="F59" s="16"/>
    </row>
    <row r="60" spans="1:9" s="21" customFormat="1" ht="14.25" customHeight="1">
      <c r="A60" s="16" t="s">
        <v>496</v>
      </c>
      <c r="B60" s="16" t="s">
        <v>256</v>
      </c>
      <c r="C60" s="16">
        <v>0</v>
      </c>
      <c r="D60" s="16">
        <v>0</v>
      </c>
      <c r="E60" s="16"/>
      <c r="F60" s="16"/>
    </row>
    <row r="61" spans="1:9" s="21" customFormat="1" ht="14.25" customHeight="1">
      <c r="A61" s="16" t="s">
        <v>496</v>
      </c>
      <c r="B61" s="16" t="s">
        <v>256</v>
      </c>
      <c r="C61" s="16">
        <v>3</v>
      </c>
      <c r="D61" s="16" t="s">
        <v>882</v>
      </c>
      <c r="E61" s="16">
        <v>1</v>
      </c>
      <c r="F61" s="16" t="s">
        <v>714</v>
      </c>
    </row>
    <row r="62" spans="1:9" s="21" customFormat="1" ht="14.25" customHeight="1">
      <c r="A62" s="16" t="s">
        <v>496</v>
      </c>
      <c r="B62" s="16" t="s">
        <v>256</v>
      </c>
      <c r="C62" s="16">
        <v>3</v>
      </c>
      <c r="D62" s="16" t="s">
        <v>882</v>
      </c>
      <c r="E62" s="16">
        <v>2</v>
      </c>
      <c r="F62" s="16" t="s">
        <v>285</v>
      </c>
    </row>
    <row r="63" spans="1:9" s="21" customFormat="1" ht="14.25" customHeight="1">
      <c r="A63" s="16" t="s">
        <v>496</v>
      </c>
      <c r="B63" s="16" t="s">
        <v>256</v>
      </c>
      <c r="C63" s="16">
        <v>3</v>
      </c>
      <c r="D63" s="16" t="s">
        <v>881</v>
      </c>
      <c r="E63" s="16">
        <v>3</v>
      </c>
      <c r="F63" s="16" t="s">
        <v>67</v>
      </c>
    </row>
    <row r="64" spans="1:9" s="21" customFormat="1" ht="14.25" customHeight="1">
      <c r="A64" s="16" t="s">
        <v>496</v>
      </c>
      <c r="B64" s="16" t="s">
        <v>256</v>
      </c>
      <c r="C64" s="16">
        <v>3</v>
      </c>
      <c r="D64" s="16" t="s">
        <v>880</v>
      </c>
      <c r="E64" s="16">
        <v>4</v>
      </c>
      <c r="F64" s="16" t="s">
        <v>288</v>
      </c>
    </row>
    <row r="65" spans="1:6" s="21" customFormat="1" ht="14.25" customHeight="1">
      <c r="A65" s="16" t="s">
        <v>496</v>
      </c>
      <c r="B65" s="16" t="s">
        <v>256</v>
      </c>
      <c r="C65" s="16">
        <v>3</v>
      </c>
      <c r="D65" s="16" t="s">
        <v>880</v>
      </c>
      <c r="E65" s="16">
        <v>5</v>
      </c>
      <c r="F65" s="16" t="s">
        <v>792</v>
      </c>
    </row>
    <row r="66" spans="1:6" s="21" customFormat="1" ht="14.25" customHeight="1">
      <c r="A66" s="16" t="s">
        <v>496</v>
      </c>
      <c r="B66" s="16" t="s">
        <v>256</v>
      </c>
      <c r="C66" s="16">
        <v>3</v>
      </c>
      <c r="D66" s="16" t="s">
        <v>880</v>
      </c>
      <c r="E66" s="16">
        <v>6</v>
      </c>
      <c r="F66" s="16" t="s">
        <v>417</v>
      </c>
    </row>
    <row r="67" spans="1:6" s="21" customFormat="1" ht="14.25" customHeight="1">
      <c r="A67" s="16" t="s">
        <v>496</v>
      </c>
      <c r="B67" s="16" t="s">
        <v>256</v>
      </c>
      <c r="C67" s="16">
        <v>3</v>
      </c>
      <c r="D67" s="16" t="s">
        <v>881</v>
      </c>
      <c r="E67" s="16">
        <v>7</v>
      </c>
      <c r="F67" s="16" t="s">
        <v>81</v>
      </c>
    </row>
    <row r="68" spans="1:6" s="21" customFormat="1" ht="14.25" customHeight="1">
      <c r="A68" s="16"/>
      <c r="B68" s="16"/>
      <c r="C68" s="16"/>
      <c r="D68" s="16"/>
      <c r="E68" s="16"/>
      <c r="F68" s="16"/>
    </row>
    <row r="69" spans="1:6" s="21" customFormat="1" ht="14.25" customHeight="1">
      <c r="A69" s="16" t="s">
        <v>496</v>
      </c>
      <c r="B69" s="16" t="s">
        <v>355</v>
      </c>
      <c r="C69" s="16">
        <v>0</v>
      </c>
      <c r="D69" s="16">
        <v>0</v>
      </c>
      <c r="E69" s="16"/>
      <c r="F69" s="16"/>
    </row>
    <row r="70" spans="1:6" s="21" customFormat="1" ht="14.25" customHeight="1">
      <c r="A70" s="16" t="s">
        <v>496</v>
      </c>
      <c r="B70" s="16" t="s">
        <v>355</v>
      </c>
      <c r="C70" s="16">
        <v>3</v>
      </c>
      <c r="D70" s="16" t="s">
        <v>971</v>
      </c>
      <c r="E70" s="16">
        <v>1</v>
      </c>
      <c r="F70" s="16" t="s">
        <v>860</v>
      </c>
    </row>
    <row r="71" spans="1:6" s="21" customFormat="1" ht="14.25" customHeight="1">
      <c r="A71" s="16" t="s">
        <v>496</v>
      </c>
      <c r="B71" s="16" t="s">
        <v>355</v>
      </c>
      <c r="C71" s="16">
        <v>3</v>
      </c>
      <c r="D71" s="16" t="s">
        <v>881</v>
      </c>
      <c r="E71" s="16">
        <v>2</v>
      </c>
      <c r="F71" s="16" t="s">
        <v>616</v>
      </c>
    </row>
    <row r="72" spans="1:6" s="21" customFormat="1" ht="14.25" customHeight="1">
      <c r="A72" s="16" t="s">
        <v>496</v>
      </c>
      <c r="B72" s="16" t="s">
        <v>355</v>
      </c>
      <c r="C72" s="16">
        <v>3</v>
      </c>
      <c r="D72" s="16" t="s">
        <v>971</v>
      </c>
      <c r="E72" s="16">
        <v>3</v>
      </c>
      <c r="F72" s="16" t="s">
        <v>307</v>
      </c>
    </row>
    <row r="73" spans="1:6" s="21" customFormat="1" ht="14.25" customHeight="1">
      <c r="A73" s="16"/>
      <c r="B73" s="16"/>
      <c r="C73" s="16"/>
      <c r="D73" s="16"/>
      <c r="E73" s="16"/>
      <c r="F73" s="16"/>
    </row>
    <row r="74" spans="1:6" s="21" customFormat="1" ht="14.25" customHeight="1">
      <c r="A74" s="16" t="s">
        <v>490</v>
      </c>
      <c r="B74" s="16" t="s">
        <v>682</v>
      </c>
      <c r="C74" s="16">
        <v>0</v>
      </c>
      <c r="D74" s="16">
        <v>3</v>
      </c>
      <c r="E74" s="16"/>
      <c r="F74" s="16"/>
    </row>
    <row r="75" spans="1:6" s="21" customFormat="1" ht="14.25" customHeight="1">
      <c r="A75" s="16" t="s">
        <v>490</v>
      </c>
      <c r="B75" s="16" t="s">
        <v>682</v>
      </c>
      <c r="C75" s="16">
        <v>2</v>
      </c>
      <c r="D75" s="16" t="s">
        <v>880</v>
      </c>
      <c r="E75" s="16">
        <v>1</v>
      </c>
      <c r="F75" s="16" t="s">
        <v>161</v>
      </c>
    </row>
    <row r="76" spans="1:6" s="21" customFormat="1" ht="14.25" customHeight="1">
      <c r="A76" s="16" t="s">
        <v>490</v>
      </c>
      <c r="B76" s="16" t="s">
        <v>682</v>
      </c>
      <c r="C76" s="16">
        <v>2</v>
      </c>
      <c r="D76" s="16" t="s">
        <v>880</v>
      </c>
      <c r="E76" s="16">
        <v>2</v>
      </c>
      <c r="F76" s="16" t="s">
        <v>199</v>
      </c>
    </row>
    <row r="77" spans="1:6" s="21" customFormat="1" ht="14.25" customHeight="1">
      <c r="A77" s="16" t="s">
        <v>490</v>
      </c>
      <c r="B77" s="16" t="s">
        <v>682</v>
      </c>
      <c r="C77" s="16">
        <v>2</v>
      </c>
      <c r="D77" s="16" t="s">
        <v>880</v>
      </c>
      <c r="E77" s="16">
        <v>3</v>
      </c>
      <c r="F77" s="16" t="s">
        <v>276</v>
      </c>
    </row>
    <row r="78" spans="1:6" s="21" customFormat="1" ht="14.25" customHeight="1">
      <c r="A78" s="16" t="s">
        <v>490</v>
      </c>
      <c r="B78" s="16" t="s">
        <v>682</v>
      </c>
      <c r="C78" s="16">
        <v>2</v>
      </c>
      <c r="D78" s="16" t="s">
        <v>880</v>
      </c>
      <c r="E78" s="16">
        <v>4</v>
      </c>
      <c r="F78" s="16" t="s">
        <v>509</v>
      </c>
    </row>
    <row r="79" spans="1:6" s="21" customFormat="1" ht="14.25" customHeight="1">
      <c r="A79" s="16" t="s">
        <v>490</v>
      </c>
      <c r="B79" s="16" t="s">
        <v>682</v>
      </c>
      <c r="C79" s="16">
        <v>2</v>
      </c>
      <c r="D79" s="16" t="s">
        <v>881</v>
      </c>
      <c r="E79" s="16">
        <v>5</v>
      </c>
      <c r="F79" s="16" t="s">
        <v>662</v>
      </c>
    </row>
    <row r="80" spans="1:6" s="21" customFormat="1" ht="14.25" customHeight="1">
      <c r="A80" s="16" t="s">
        <v>490</v>
      </c>
      <c r="B80" s="16" t="s">
        <v>682</v>
      </c>
      <c r="C80" s="16">
        <v>2</v>
      </c>
      <c r="D80" s="16" t="s">
        <v>881</v>
      </c>
      <c r="E80" s="16">
        <v>6</v>
      </c>
      <c r="F80" s="16" t="s">
        <v>491</v>
      </c>
    </row>
    <row r="81" spans="1:6" s="21" customFormat="1" ht="14.25" customHeight="1">
      <c r="A81" s="16" t="s">
        <v>490</v>
      </c>
      <c r="B81" s="16" t="s">
        <v>682</v>
      </c>
      <c r="C81" s="16">
        <v>2</v>
      </c>
      <c r="D81" s="16" t="s">
        <v>882</v>
      </c>
      <c r="E81" s="16">
        <v>7</v>
      </c>
      <c r="F81" s="16" t="s">
        <v>80</v>
      </c>
    </row>
    <row r="82" spans="1:6" s="21" customFormat="1" ht="14.25" customHeight="1">
      <c r="A82" s="16"/>
      <c r="B82" s="16"/>
      <c r="C82" s="16"/>
      <c r="D82" s="16"/>
      <c r="E82" s="16"/>
      <c r="F82" s="16"/>
    </row>
    <row r="83" spans="1:6" s="21" customFormat="1" ht="14.25" customHeight="1">
      <c r="A83" s="16" t="s">
        <v>490</v>
      </c>
      <c r="B83" s="16" t="s">
        <v>794</v>
      </c>
      <c r="C83" s="16">
        <v>0</v>
      </c>
      <c r="D83" s="16">
        <v>3</v>
      </c>
      <c r="E83" s="16"/>
      <c r="F83" s="16"/>
    </row>
    <row r="84" spans="1:6" s="21" customFormat="1" ht="14.25" customHeight="1">
      <c r="A84" s="16" t="s">
        <v>490</v>
      </c>
      <c r="B84" s="16" t="s">
        <v>794</v>
      </c>
      <c r="C84" s="16">
        <v>2</v>
      </c>
      <c r="D84" s="16" t="s">
        <v>880</v>
      </c>
      <c r="E84" s="16">
        <v>1</v>
      </c>
      <c r="F84" s="16" t="s">
        <v>418</v>
      </c>
    </row>
    <row r="85" spans="1:6" s="21" customFormat="1" ht="14.25" customHeight="1">
      <c r="A85" s="16" t="s">
        <v>490</v>
      </c>
      <c r="B85" s="16" t="s">
        <v>794</v>
      </c>
      <c r="C85" s="16">
        <v>2</v>
      </c>
      <c r="D85" s="16" t="s">
        <v>880</v>
      </c>
      <c r="E85" s="16">
        <v>2</v>
      </c>
      <c r="F85" s="16" t="s">
        <v>89</v>
      </c>
    </row>
    <row r="86" spans="1:6" s="21" customFormat="1" ht="14.25" customHeight="1">
      <c r="A86" s="16" t="s">
        <v>490</v>
      </c>
      <c r="B86" s="16" t="s">
        <v>794</v>
      </c>
      <c r="C86" s="16">
        <v>2</v>
      </c>
      <c r="D86" s="16" t="s">
        <v>880</v>
      </c>
      <c r="E86" s="16">
        <v>3</v>
      </c>
      <c r="F86" s="16" t="s">
        <v>407</v>
      </c>
    </row>
    <row r="87" spans="1:6" s="21" customFormat="1" ht="14.25" customHeight="1">
      <c r="A87" s="16" t="s">
        <v>490</v>
      </c>
      <c r="B87" s="16" t="s">
        <v>794</v>
      </c>
      <c r="C87" s="16">
        <v>2</v>
      </c>
      <c r="D87" s="16" t="s">
        <v>880</v>
      </c>
      <c r="E87" s="16">
        <v>4</v>
      </c>
      <c r="F87" s="16" t="s">
        <v>781</v>
      </c>
    </row>
    <row r="88" spans="1:6" s="21" customFormat="1" ht="14.25" customHeight="1">
      <c r="A88" s="16" t="s">
        <v>490</v>
      </c>
      <c r="B88" s="16" t="s">
        <v>794</v>
      </c>
      <c r="C88" s="16">
        <v>2</v>
      </c>
      <c r="D88" s="16" t="s">
        <v>880</v>
      </c>
      <c r="E88" s="16">
        <v>5</v>
      </c>
      <c r="F88" s="16" t="s">
        <v>110</v>
      </c>
    </row>
    <row r="89" spans="1:6" s="21" customFormat="1" ht="14.25" customHeight="1">
      <c r="A89" s="16" t="s">
        <v>490</v>
      </c>
      <c r="B89" s="16" t="s">
        <v>794</v>
      </c>
      <c r="C89" s="16">
        <v>2</v>
      </c>
      <c r="D89" s="16" t="s">
        <v>881</v>
      </c>
      <c r="E89" s="16">
        <v>6</v>
      </c>
      <c r="F89" s="16" t="s">
        <v>471</v>
      </c>
    </row>
    <row r="90" spans="1:6" s="21" customFormat="1" ht="14.25" customHeight="1">
      <c r="A90" s="16" t="s">
        <v>490</v>
      </c>
      <c r="B90" s="16" t="s">
        <v>794</v>
      </c>
      <c r="C90" s="16">
        <v>2</v>
      </c>
      <c r="D90" s="16" t="s">
        <v>881</v>
      </c>
      <c r="E90" s="16">
        <v>7</v>
      </c>
      <c r="F90" s="16" t="s">
        <v>144</v>
      </c>
    </row>
    <row r="91" spans="1:6" s="21" customFormat="1" ht="14.25" customHeight="1">
      <c r="A91" s="16"/>
      <c r="B91" s="16"/>
      <c r="C91" s="16"/>
      <c r="D91" s="16"/>
      <c r="E91" s="16"/>
      <c r="F91" s="16"/>
    </row>
    <row r="92" spans="1:6" s="21" customFormat="1" ht="14.25" customHeight="1">
      <c r="A92" s="16" t="s">
        <v>490</v>
      </c>
      <c r="B92" s="16" t="s">
        <v>857</v>
      </c>
      <c r="C92" s="16">
        <v>0</v>
      </c>
      <c r="D92" s="16">
        <v>6</v>
      </c>
      <c r="E92" s="16"/>
      <c r="F92" s="16"/>
    </row>
    <row r="93" spans="1:6" s="21" customFormat="1" ht="14.25" customHeight="1">
      <c r="A93" s="16" t="s">
        <v>490</v>
      </c>
      <c r="B93" s="16" t="s">
        <v>857</v>
      </c>
      <c r="C93" s="16">
        <v>2</v>
      </c>
      <c r="D93" s="16" t="s">
        <v>880</v>
      </c>
      <c r="E93" s="16">
        <v>1</v>
      </c>
      <c r="F93" s="16" t="s">
        <v>439</v>
      </c>
    </row>
    <row r="94" spans="1:6" s="21" customFormat="1" ht="14.25" customHeight="1">
      <c r="A94" s="16" t="s">
        <v>490</v>
      </c>
      <c r="B94" s="16" t="s">
        <v>857</v>
      </c>
      <c r="C94" s="16">
        <v>2</v>
      </c>
      <c r="D94" s="16" t="s">
        <v>880</v>
      </c>
      <c r="E94" s="16">
        <v>2</v>
      </c>
      <c r="F94" s="16" t="s">
        <v>171</v>
      </c>
    </row>
    <row r="95" spans="1:6" s="21" customFormat="1" ht="14.25" customHeight="1">
      <c r="A95" s="16" t="s">
        <v>490</v>
      </c>
      <c r="B95" s="16" t="s">
        <v>857</v>
      </c>
      <c r="C95" s="16">
        <v>2</v>
      </c>
      <c r="D95" s="16" t="s">
        <v>880</v>
      </c>
      <c r="E95" s="16">
        <v>3</v>
      </c>
      <c r="F95" s="16" t="s">
        <v>622</v>
      </c>
    </row>
    <row r="96" spans="1:6" s="21" customFormat="1" ht="14.25" customHeight="1">
      <c r="A96" s="16" t="s">
        <v>490</v>
      </c>
      <c r="B96" s="16" t="s">
        <v>857</v>
      </c>
      <c r="C96" s="16">
        <v>2</v>
      </c>
      <c r="D96" s="16" t="s">
        <v>880</v>
      </c>
      <c r="E96" s="16">
        <v>4</v>
      </c>
      <c r="F96" s="16" t="s">
        <v>293</v>
      </c>
    </row>
    <row r="97" spans="1:6" s="21" customFormat="1" ht="14.25" customHeight="1">
      <c r="A97" s="16" t="s">
        <v>490</v>
      </c>
      <c r="B97" s="16" t="s">
        <v>857</v>
      </c>
      <c r="C97" s="16">
        <v>2</v>
      </c>
      <c r="D97" s="16" t="s">
        <v>880</v>
      </c>
      <c r="E97" s="16">
        <v>5</v>
      </c>
      <c r="F97" s="16" t="s">
        <v>146</v>
      </c>
    </row>
    <row r="98" spans="1:6" s="21" customFormat="1" ht="14.25" customHeight="1">
      <c r="A98" s="16" t="s">
        <v>490</v>
      </c>
      <c r="B98" s="16" t="s">
        <v>857</v>
      </c>
      <c r="C98" s="16">
        <v>2</v>
      </c>
      <c r="D98" s="16" t="s">
        <v>880</v>
      </c>
      <c r="E98" s="16">
        <v>6</v>
      </c>
      <c r="F98" s="16" t="s">
        <v>821</v>
      </c>
    </row>
    <row r="99" spans="1:6" s="21" customFormat="1" ht="14.25" customHeight="1">
      <c r="A99" s="16" t="s">
        <v>490</v>
      </c>
      <c r="B99" s="16" t="s">
        <v>857</v>
      </c>
      <c r="C99" s="16">
        <v>2</v>
      </c>
      <c r="D99" s="16" t="s">
        <v>880</v>
      </c>
      <c r="E99" s="16">
        <v>7</v>
      </c>
      <c r="F99" s="16" t="s">
        <v>730</v>
      </c>
    </row>
    <row r="100" spans="1:6" s="21" customFormat="1" ht="14.25" customHeight="1">
      <c r="A100" s="16" t="s">
        <v>490</v>
      </c>
      <c r="B100" s="16" t="s">
        <v>857</v>
      </c>
      <c r="C100" s="16">
        <v>2</v>
      </c>
      <c r="D100" s="16" t="s">
        <v>880</v>
      </c>
      <c r="E100" s="16">
        <v>8</v>
      </c>
      <c r="F100" s="16" t="s">
        <v>156</v>
      </c>
    </row>
    <row r="101" spans="1:6" s="21" customFormat="1" ht="14.25" customHeight="1">
      <c r="A101" s="16" t="s">
        <v>490</v>
      </c>
      <c r="B101" s="16" t="s">
        <v>857</v>
      </c>
      <c r="C101" s="16">
        <v>2</v>
      </c>
      <c r="D101" s="16" t="s">
        <v>880</v>
      </c>
      <c r="E101" s="16">
        <v>9</v>
      </c>
      <c r="F101" s="16" t="s">
        <v>730</v>
      </c>
    </row>
    <row r="102" spans="1:6" s="21" customFormat="1" ht="14.25" customHeight="1">
      <c r="A102" s="16" t="s">
        <v>490</v>
      </c>
      <c r="B102" s="16" t="s">
        <v>857</v>
      </c>
      <c r="C102" s="16">
        <v>2</v>
      </c>
      <c r="D102" s="16" t="s">
        <v>881</v>
      </c>
      <c r="E102" s="16">
        <v>10</v>
      </c>
      <c r="F102" s="16" t="s">
        <v>374</v>
      </c>
    </row>
    <row r="103" spans="1:6" s="21" customFormat="1" ht="14.25" customHeight="1">
      <c r="A103" s="16" t="s">
        <v>490</v>
      </c>
      <c r="B103" s="16" t="s">
        <v>857</v>
      </c>
      <c r="C103" s="16">
        <v>2</v>
      </c>
      <c r="D103" s="16" t="s">
        <v>881</v>
      </c>
      <c r="E103" s="16">
        <v>11</v>
      </c>
      <c r="F103" s="16" t="s">
        <v>709</v>
      </c>
    </row>
    <row r="104" spans="1:6" s="21" customFormat="1" ht="14.25" customHeight="1">
      <c r="A104" s="16"/>
      <c r="B104" s="16"/>
      <c r="C104" s="16"/>
      <c r="D104" s="16"/>
      <c r="E104" s="16"/>
      <c r="F104" s="16"/>
    </row>
    <row r="105" spans="1:6" s="21" customFormat="1" ht="14.25" customHeight="1">
      <c r="A105" s="16" t="s">
        <v>490</v>
      </c>
      <c r="B105" s="16" t="s">
        <v>273</v>
      </c>
      <c r="C105" s="16">
        <v>0</v>
      </c>
      <c r="D105" s="16">
        <v>3</v>
      </c>
      <c r="E105" s="16"/>
      <c r="F105" s="16"/>
    </row>
    <row r="106" spans="1:6" s="21" customFormat="1" ht="14.25" customHeight="1">
      <c r="A106" s="16" t="s">
        <v>490</v>
      </c>
      <c r="B106" s="16" t="s">
        <v>273</v>
      </c>
      <c r="C106" s="16">
        <v>2</v>
      </c>
      <c r="D106" s="16" t="s">
        <v>880</v>
      </c>
      <c r="E106" s="16">
        <v>1</v>
      </c>
      <c r="F106" s="16" t="s">
        <v>88</v>
      </c>
    </row>
    <row r="107" spans="1:6" s="21" customFormat="1" ht="14.25" customHeight="1">
      <c r="A107" s="16" t="s">
        <v>490</v>
      </c>
      <c r="B107" s="16" t="s">
        <v>273</v>
      </c>
      <c r="C107" s="16">
        <v>2</v>
      </c>
      <c r="D107" s="16" t="s">
        <v>880</v>
      </c>
      <c r="E107" s="16">
        <v>2</v>
      </c>
      <c r="F107" s="16" t="s">
        <v>174</v>
      </c>
    </row>
    <row r="108" spans="1:6" s="21" customFormat="1" ht="14.25" customHeight="1">
      <c r="A108" s="16" t="s">
        <v>490</v>
      </c>
      <c r="B108" s="16" t="s">
        <v>273</v>
      </c>
      <c r="C108" s="16">
        <v>2</v>
      </c>
      <c r="D108" s="16" t="s">
        <v>880</v>
      </c>
      <c r="E108" s="16">
        <v>3</v>
      </c>
      <c r="F108" s="16" t="s">
        <v>832</v>
      </c>
    </row>
    <row r="109" spans="1:6" s="21" customFormat="1" ht="14.25" customHeight="1">
      <c r="A109" s="16" t="s">
        <v>490</v>
      </c>
      <c r="B109" s="16" t="s">
        <v>273</v>
      </c>
      <c r="C109" s="16">
        <v>2</v>
      </c>
      <c r="D109" s="16" t="s">
        <v>880</v>
      </c>
      <c r="E109" s="16">
        <v>4</v>
      </c>
      <c r="F109" s="16" t="s">
        <v>768</v>
      </c>
    </row>
    <row r="110" spans="1:6" s="21" customFormat="1" ht="14.25" customHeight="1">
      <c r="A110" s="16" t="s">
        <v>490</v>
      </c>
      <c r="B110" s="16" t="s">
        <v>273</v>
      </c>
      <c r="C110" s="16">
        <v>2</v>
      </c>
      <c r="D110" s="16" t="s">
        <v>880</v>
      </c>
      <c r="E110" s="16">
        <v>5</v>
      </c>
      <c r="F110" s="16" t="s">
        <v>159</v>
      </c>
    </row>
    <row r="111" spans="1:6" s="21" customFormat="1" ht="14.25" customHeight="1">
      <c r="A111" s="16" t="s">
        <v>490</v>
      </c>
      <c r="B111" s="16" t="s">
        <v>273</v>
      </c>
      <c r="C111" s="16">
        <v>2</v>
      </c>
      <c r="D111" s="16" t="s">
        <v>881</v>
      </c>
      <c r="E111" s="16">
        <v>6</v>
      </c>
      <c r="F111" s="16" t="s">
        <v>537</v>
      </c>
    </row>
    <row r="112" spans="1:6" s="21" customFormat="1" ht="14.25" customHeight="1">
      <c r="A112" s="16"/>
      <c r="B112" s="16"/>
      <c r="C112" s="16"/>
      <c r="D112" s="16"/>
      <c r="E112" s="16"/>
      <c r="F112" s="16"/>
    </row>
    <row r="113" spans="1:6" s="21" customFormat="1" ht="14.25" customHeight="1">
      <c r="A113" s="16" t="s">
        <v>490</v>
      </c>
      <c r="B113" s="16" t="s">
        <v>544</v>
      </c>
      <c r="C113" s="16">
        <v>0</v>
      </c>
      <c r="D113" s="16">
        <v>1</v>
      </c>
      <c r="E113" s="16"/>
      <c r="F113" s="16"/>
    </row>
    <row r="114" spans="1:6" s="21" customFormat="1" ht="14.25" customHeight="1">
      <c r="A114" s="16" t="s">
        <v>490</v>
      </c>
      <c r="B114" s="16" t="s">
        <v>544</v>
      </c>
      <c r="C114" s="16">
        <v>2</v>
      </c>
      <c r="D114" s="16" t="s">
        <v>880</v>
      </c>
      <c r="E114" s="16">
        <v>1</v>
      </c>
      <c r="F114" s="16" t="s">
        <v>764</v>
      </c>
    </row>
    <row r="115" spans="1:6" s="21" customFormat="1" ht="14.25" customHeight="1">
      <c r="A115" s="16" t="s">
        <v>490</v>
      </c>
      <c r="B115" s="16" t="s">
        <v>544</v>
      </c>
      <c r="C115" s="16">
        <v>2</v>
      </c>
      <c r="D115" s="16" t="s">
        <v>880</v>
      </c>
      <c r="E115" s="16">
        <v>2</v>
      </c>
      <c r="F115" s="16" t="s">
        <v>79</v>
      </c>
    </row>
    <row r="116" spans="1:6" s="21" customFormat="1" ht="14.25" customHeight="1">
      <c r="A116" s="16" t="s">
        <v>490</v>
      </c>
      <c r="B116" s="16" t="s">
        <v>544</v>
      </c>
      <c r="C116" s="16">
        <v>2</v>
      </c>
      <c r="D116" s="16" t="s">
        <v>880</v>
      </c>
      <c r="E116" s="16">
        <v>3</v>
      </c>
      <c r="F116" s="16" t="s">
        <v>268</v>
      </c>
    </row>
    <row r="117" spans="1:6" s="21" customFormat="1" ht="14.25" customHeight="1">
      <c r="A117" s="16" t="s">
        <v>490</v>
      </c>
      <c r="B117" s="16" t="s">
        <v>544</v>
      </c>
      <c r="C117" s="16">
        <v>2</v>
      </c>
      <c r="D117" s="16" t="s">
        <v>880</v>
      </c>
      <c r="E117" s="16">
        <v>4</v>
      </c>
      <c r="F117" s="16" t="s">
        <v>719</v>
      </c>
    </row>
    <row r="118" spans="1:6" s="21" customFormat="1" ht="14.25" customHeight="1">
      <c r="A118" s="16" t="s">
        <v>490</v>
      </c>
      <c r="B118" s="16" t="s">
        <v>544</v>
      </c>
      <c r="C118" s="16">
        <v>2</v>
      </c>
      <c r="D118" s="16" t="s">
        <v>880</v>
      </c>
      <c r="E118" s="16">
        <v>5</v>
      </c>
      <c r="F118" s="16" t="s">
        <v>681</v>
      </c>
    </row>
    <row r="119" spans="1:6" s="21" customFormat="1" ht="14.25" customHeight="1">
      <c r="A119" s="16" t="s">
        <v>490</v>
      </c>
      <c r="B119" s="16" t="s">
        <v>544</v>
      </c>
      <c r="C119" s="16">
        <v>2</v>
      </c>
      <c r="D119" s="16" t="s">
        <v>880</v>
      </c>
      <c r="E119" s="16">
        <v>6</v>
      </c>
      <c r="F119" s="16" t="s">
        <v>165</v>
      </c>
    </row>
    <row r="120" spans="1:6" s="21" customFormat="1" ht="14.25" customHeight="1">
      <c r="A120" s="16"/>
      <c r="B120" s="16"/>
      <c r="C120" s="16"/>
      <c r="D120" s="16"/>
      <c r="E120" s="16"/>
      <c r="F120" s="16"/>
    </row>
    <row r="121" spans="1:6" s="21" customFormat="1" ht="14.25" customHeight="1">
      <c r="A121" s="16" t="s">
        <v>490</v>
      </c>
      <c r="B121" s="16" t="s">
        <v>711</v>
      </c>
      <c r="C121" s="16">
        <v>0</v>
      </c>
      <c r="D121" s="16">
        <v>0</v>
      </c>
      <c r="E121" s="16"/>
      <c r="F121" s="16"/>
    </row>
    <row r="122" spans="1:6" s="21" customFormat="1" ht="14.25" customHeight="1">
      <c r="A122" s="16" t="s">
        <v>490</v>
      </c>
      <c r="B122" s="16" t="s">
        <v>711</v>
      </c>
      <c r="C122" s="16">
        <v>3</v>
      </c>
      <c r="D122" s="16" t="s">
        <v>880</v>
      </c>
      <c r="E122" s="16">
        <v>1</v>
      </c>
      <c r="F122" s="16" t="s">
        <v>671</v>
      </c>
    </row>
    <row r="123" spans="1:6" s="21" customFormat="1" ht="14.25" customHeight="1">
      <c r="A123" s="16" t="s">
        <v>490</v>
      </c>
      <c r="B123" s="16" t="s">
        <v>711</v>
      </c>
      <c r="C123" s="16">
        <v>3</v>
      </c>
      <c r="D123" s="16" t="s">
        <v>880</v>
      </c>
      <c r="E123" s="16">
        <v>2</v>
      </c>
      <c r="F123" s="16" t="s">
        <v>449</v>
      </c>
    </row>
    <row r="124" spans="1:6" s="21" customFormat="1" ht="14.25" customHeight="1">
      <c r="A124" s="16" t="s">
        <v>490</v>
      </c>
      <c r="B124" s="16" t="s">
        <v>711</v>
      </c>
      <c r="C124" s="16">
        <v>3</v>
      </c>
      <c r="D124" s="16" t="s">
        <v>880</v>
      </c>
      <c r="E124" s="16">
        <v>3</v>
      </c>
      <c r="F124" s="16" t="s">
        <v>340</v>
      </c>
    </row>
    <row r="125" spans="1:6" s="21" customFormat="1" ht="14.25" customHeight="1">
      <c r="A125" s="16" t="s">
        <v>490</v>
      </c>
      <c r="B125" s="16" t="s">
        <v>711</v>
      </c>
      <c r="C125" s="16">
        <v>3</v>
      </c>
      <c r="D125" s="16" t="s">
        <v>881</v>
      </c>
      <c r="E125" s="16">
        <v>4</v>
      </c>
      <c r="F125" s="16" t="s">
        <v>178</v>
      </c>
    </row>
    <row r="126" spans="1:6" s="21" customFormat="1" ht="14.25" customHeight="1">
      <c r="A126" s="16" t="s">
        <v>490</v>
      </c>
      <c r="B126" s="16" t="s">
        <v>711</v>
      </c>
      <c r="C126" s="16">
        <v>3</v>
      </c>
      <c r="D126" s="16" t="s">
        <v>882</v>
      </c>
      <c r="E126" s="16">
        <v>5</v>
      </c>
      <c r="F126" s="16" t="s">
        <v>185</v>
      </c>
    </row>
    <row r="127" spans="1:6" s="21" customFormat="1" ht="14.25" customHeight="1">
      <c r="A127" s="16"/>
      <c r="B127" s="16"/>
      <c r="C127" s="16"/>
      <c r="D127" s="16"/>
      <c r="E127" s="16"/>
      <c r="F127" s="16"/>
    </row>
    <row r="128" spans="1:6" s="21" customFormat="1" ht="14.25" customHeight="1">
      <c r="A128" s="16" t="s">
        <v>490</v>
      </c>
      <c r="B128" s="16" t="s">
        <v>828</v>
      </c>
      <c r="C128" s="16">
        <v>0</v>
      </c>
      <c r="D128" s="16">
        <v>0</v>
      </c>
      <c r="E128" s="16"/>
      <c r="F128" s="16"/>
    </row>
    <row r="129" spans="1:6" s="21" customFormat="1" ht="14.25" customHeight="1">
      <c r="A129" s="16" t="s">
        <v>490</v>
      </c>
      <c r="B129" s="16" t="s">
        <v>828</v>
      </c>
      <c r="C129" s="16">
        <v>3</v>
      </c>
      <c r="D129" s="16" t="s">
        <v>880</v>
      </c>
      <c r="E129" s="16">
        <v>1</v>
      </c>
      <c r="F129" s="16" t="s">
        <v>123</v>
      </c>
    </row>
    <row r="130" spans="1:6" s="21" customFormat="1" ht="14.25" customHeight="1">
      <c r="A130" s="16" t="s">
        <v>490</v>
      </c>
      <c r="B130" s="16" t="s">
        <v>828</v>
      </c>
      <c r="C130" s="16">
        <v>3</v>
      </c>
      <c r="D130" s="16" t="s">
        <v>880</v>
      </c>
      <c r="E130" s="16">
        <v>2</v>
      </c>
      <c r="F130" s="16" t="s">
        <v>454</v>
      </c>
    </row>
    <row r="131" spans="1:6" s="21" customFormat="1" ht="14.25" customHeight="1">
      <c r="A131" s="16" t="s">
        <v>490</v>
      </c>
      <c r="B131" s="16" t="s">
        <v>828</v>
      </c>
      <c r="C131" s="16">
        <v>3</v>
      </c>
      <c r="D131" s="16" t="s">
        <v>880</v>
      </c>
      <c r="E131" s="16">
        <v>3</v>
      </c>
      <c r="F131" s="16" t="s">
        <v>607</v>
      </c>
    </row>
    <row r="132" spans="1:6" s="21" customFormat="1" ht="14.25" customHeight="1">
      <c r="A132" s="16" t="s">
        <v>490</v>
      </c>
      <c r="B132" s="16" t="s">
        <v>828</v>
      </c>
      <c r="C132" s="16">
        <v>3</v>
      </c>
      <c r="D132" s="16" t="s">
        <v>880</v>
      </c>
      <c r="E132" s="16">
        <v>4</v>
      </c>
      <c r="F132" s="16" t="s">
        <v>152</v>
      </c>
    </row>
    <row r="133" spans="1:6" s="21" customFormat="1" ht="14.25" customHeight="1">
      <c r="A133" s="16" t="s">
        <v>490</v>
      </c>
      <c r="B133" s="16" t="s">
        <v>828</v>
      </c>
      <c r="C133" s="16">
        <v>3</v>
      </c>
      <c r="D133" s="16" t="s">
        <v>880</v>
      </c>
      <c r="E133" s="16">
        <v>5</v>
      </c>
      <c r="F133" s="16" t="s">
        <v>507</v>
      </c>
    </row>
    <row r="134" spans="1:6" s="21" customFormat="1" ht="14.25" customHeight="1">
      <c r="A134" s="16"/>
      <c r="B134" s="16"/>
      <c r="C134" s="16"/>
      <c r="D134" s="16"/>
      <c r="E134" s="16"/>
      <c r="F134" s="16"/>
    </row>
    <row r="135" spans="1:6" s="21" customFormat="1" ht="14.25" customHeight="1">
      <c r="A135" s="16" t="s">
        <v>490</v>
      </c>
      <c r="B135" s="16" t="s">
        <v>743</v>
      </c>
      <c r="C135" s="16">
        <v>0</v>
      </c>
      <c r="D135" s="16">
        <v>0</v>
      </c>
      <c r="E135" s="16"/>
      <c r="F135" s="16"/>
    </row>
    <row r="136" spans="1:6" s="21" customFormat="1" ht="14.25" customHeight="1">
      <c r="A136" s="16" t="s">
        <v>490</v>
      </c>
      <c r="B136" s="16" t="s">
        <v>743</v>
      </c>
      <c r="C136" s="16">
        <v>3</v>
      </c>
      <c r="D136" s="16" t="s">
        <v>880</v>
      </c>
      <c r="E136" s="16">
        <v>1</v>
      </c>
      <c r="F136" s="16" t="s">
        <v>193</v>
      </c>
    </row>
    <row r="137" spans="1:6" s="21" customFormat="1" ht="14.25" customHeight="1">
      <c r="A137" s="16" t="s">
        <v>490</v>
      </c>
      <c r="B137" s="16" t="s">
        <v>743</v>
      </c>
      <c r="C137" s="16">
        <v>3</v>
      </c>
      <c r="D137" s="16" t="s">
        <v>880</v>
      </c>
      <c r="E137" s="16">
        <v>2</v>
      </c>
      <c r="F137" s="16" t="s">
        <v>618</v>
      </c>
    </row>
    <row r="138" spans="1:6" s="21" customFormat="1" ht="14.25" customHeight="1">
      <c r="A138" s="16" t="s">
        <v>490</v>
      </c>
      <c r="B138" s="16" t="s">
        <v>743</v>
      </c>
      <c r="C138" s="16">
        <v>3</v>
      </c>
      <c r="D138" s="16" t="s">
        <v>880</v>
      </c>
      <c r="E138" s="16">
        <v>3</v>
      </c>
      <c r="F138" s="16" t="s">
        <v>13</v>
      </c>
    </row>
    <row r="139" spans="1:6" s="21" customFormat="1" ht="14.25" customHeight="1">
      <c r="A139" s="16" t="s">
        <v>490</v>
      </c>
      <c r="B139" s="16" t="s">
        <v>743</v>
      </c>
      <c r="C139" s="16">
        <v>3</v>
      </c>
      <c r="D139" s="16" t="s">
        <v>880</v>
      </c>
      <c r="E139" s="16">
        <v>4</v>
      </c>
      <c r="F139" s="16" t="s">
        <v>667</v>
      </c>
    </row>
    <row r="140" spans="1:6" s="21" customFormat="1" ht="14.25" customHeight="1">
      <c r="A140" s="16" t="s">
        <v>490</v>
      </c>
      <c r="B140" s="16" t="s">
        <v>743</v>
      </c>
      <c r="C140" s="16">
        <v>3</v>
      </c>
      <c r="D140" s="16" t="s">
        <v>880</v>
      </c>
      <c r="E140" s="16">
        <v>5</v>
      </c>
      <c r="F140" s="16" t="s">
        <v>726</v>
      </c>
    </row>
    <row r="141" spans="1:6" s="21" customFormat="1" ht="14.25" customHeight="1">
      <c r="A141" s="16" t="s">
        <v>490</v>
      </c>
      <c r="B141" s="16" t="s">
        <v>743</v>
      </c>
      <c r="C141" s="16">
        <v>3</v>
      </c>
      <c r="D141" s="16" t="s">
        <v>880</v>
      </c>
      <c r="E141" s="16">
        <v>6</v>
      </c>
      <c r="F141" s="16" t="s">
        <v>16</v>
      </c>
    </row>
    <row r="142" spans="1:6" s="21" customFormat="1" ht="14.25" customHeight="1">
      <c r="A142" s="16"/>
      <c r="B142" s="16"/>
      <c r="C142" s="16"/>
      <c r="D142" s="16"/>
      <c r="E142" s="16"/>
      <c r="F142" s="16"/>
    </row>
    <row r="143" spans="1:6" s="21" customFormat="1" ht="14.25" customHeight="1">
      <c r="A143" s="16" t="s">
        <v>510</v>
      </c>
      <c r="B143" s="16" t="s">
        <v>736</v>
      </c>
      <c r="C143" s="16">
        <v>1</v>
      </c>
      <c r="D143" s="16">
        <v>0</v>
      </c>
      <c r="E143" s="16"/>
      <c r="F143" s="16"/>
    </row>
    <row r="144" spans="1:6" s="21" customFormat="1" ht="14.25" customHeight="1">
      <c r="A144" s="16" t="s">
        <v>510</v>
      </c>
      <c r="B144" s="16" t="s">
        <v>736</v>
      </c>
      <c r="C144" s="16">
        <v>1</v>
      </c>
      <c r="D144" s="16" t="s">
        <v>880</v>
      </c>
      <c r="E144" s="16">
        <v>1</v>
      </c>
      <c r="F144" s="12" t="s">
        <v>796</v>
      </c>
    </row>
    <row r="145" spans="1:6" s="21" customFormat="1" ht="14.25" customHeight="1">
      <c r="A145" s="16" t="s">
        <v>510</v>
      </c>
      <c r="B145" s="16" t="s">
        <v>736</v>
      </c>
      <c r="C145" s="16">
        <v>1</v>
      </c>
      <c r="D145" s="16" t="s">
        <v>880</v>
      </c>
      <c r="E145" s="16">
        <v>2</v>
      </c>
      <c r="F145" s="12" t="s">
        <v>991</v>
      </c>
    </row>
    <row r="146" spans="1:6" s="21" customFormat="1" ht="14.25" customHeight="1">
      <c r="A146" s="16" t="s">
        <v>510</v>
      </c>
      <c r="B146" s="16" t="s">
        <v>736</v>
      </c>
      <c r="C146" s="16">
        <v>1</v>
      </c>
      <c r="D146" s="16" t="s">
        <v>880</v>
      </c>
      <c r="E146" s="16">
        <v>3</v>
      </c>
      <c r="F146" s="12" t="s">
        <v>992</v>
      </c>
    </row>
    <row r="147" spans="1:6" s="21" customFormat="1" ht="14.25" customHeight="1">
      <c r="A147" s="16" t="s">
        <v>510</v>
      </c>
      <c r="B147" s="16" t="s">
        <v>736</v>
      </c>
      <c r="C147" s="16">
        <v>1</v>
      </c>
      <c r="D147" s="16" t="s">
        <v>880</v>
      </c>
      <c r="E147" s="16">
        <v>4</v>
      </c>
      <c r="F147" s="12" t="s">
        <v>993</v>
      </c>
    </row>
    <row r="148" spans="1:6" s="21" customFormat="1" ht="14.25" customHeight="1">
      <c r="A148" s="16" t="s">
        <v>510</v>
      </c>
      <c r="B148" s="16" t="s">
        <v>736</v>
      </c>
      <c r="C148" s="16">
        <v>1</v>
      </c>
      <c r="D148" s="16" t="s">
        <v>880</v>
      </c>
      <c r="E148" s="16">
        <v>5</v>
      </c>
      <c r="F148" s="12" t="s">
        <v>822</v>
      </c>
    </row>
    <row r="149" spans="1:6" s="21" customFormat="1" ht="14.25" customHeight="1">
      <c r="A149" s="16"/>
      <c r="B149" s="16"/>
      <c r="C149" s="16"/>
      <c r="D149" s="16"/>
      <c r="E149" s="16"/>
      <c r="F149" s="16"/>
    </row>
    <row r="150" spans="1:6" s="21" customFormat="1" ht="14.25" customHeight="1">
      <c r="A150" s="16" t="s">
        <v>510</v>
      </c>
      <c r="B150" s="16" t="s">
        <v>737</v>
      </c>
      <c r="C150" s="16">
        <v>0</v>
      </c>
      <c r="D150" s="16">
        <v>0</v>
      </c>
      <c r="E150" s="16"/>
      <c r="F150" s="16"/>
    </row>
    <row r="151" spans="1:6" s="21" customFormat="1" ht="14.25" customHeight="1">
      <c r="A151" s="16" t="s">
        <v>510</v>
      </c>
      <c r="B151" s="16" t="s">
        <v>737</v>
      </c>
      <c r="C151" s="16">
        <v>3</v>
      </c>
      <c r="D151" s="16" t="s">
        <v>880</v>
      </c>
      <c r="E151" s="16">
        <v>1</v>
      </c>
      <c r="F151" s="16" t="s">
        <v>188</v>
      </c>
    </row>
    <row r="152" spans="1:6" s="21" customFormat="1" ht="14.25" customHeight="1">
      <c r="A152" s="16" t="s">
        <v>510</v>
      </c>
      <c r="B152" s="16" t="s">
        <v>737</v>
      </c>
      <c r="C152" s="16">
        <v>3</v>
      </c>
      <c r="D152" s="21" t="s">
        <v>881</v>
      </c>
      <c r="E152" s="16">
        <v>2</v>
      </c>
      <c r="F152" s="16" t="s">
        <v>685</v>
      </c>
    </row>
    <row r="153" spans="1:6" s="21" customFormat="1" ht="14.25" customHeight="1">
      <c r="A153" s="16" t="s">
        <v>510</v>
      </c>
      <c r="B153" s="16" t="s">
        <v>737</v>
      </c>
      <c r="C153" s="16">
        <v>3</v>
      </c>
      <c r="D153" s="21" t="s">
        <v>880</v>
      </c>
      <c r="E153" s="16">
        <v>3</v>
      </c>
      <c r="F153" s="16" t="s">
        <v>528</v>
      </c>
    </row>
    <row r="154" spans="1:6" s="21" customFormat="1" ht="14.25" customHeight="1">
      <c r="A154" s="16" t="s">
        <v>510</v>
      </c>
      <c r="B154" s="16" t="s">
        <v>737</v>
      </c>
      <c r="C154" s="16">
        <v>3</v>
      </c>
      <c r="D154" s="21" t="s">
        <v>882</v>
      </c>
      <c r="E154" s="16">
        <v>4</v>
      </c>
      <c r="F154" s="16" t="s">
        <v>606</v>
      </c>
    </row>
    <row r="155" spans="1:6" s="21" customFormat="1" ht="14.25" customHeight="1">
      <c r="A155" s="16" t="s">
        <v>510</v>
      </c>
      <c r="B155" s="16" t="s">
        <v>737</v>
      </c>
      <c r="C155" s="16">
        <v>3</v>
      </c>
      <c r="D155" s="21" t="s">
        <v>882</v>
      </c>
      <c r="E155" s="16">
        <v>5</v>
      </c>
      <c r="F155" s="16" t="s">
        <v>267</v>
      </c>
    </row>
    <row r="156" spans="1:6" s="21" customFormat="1" ht="14.25" customHeight="1">
      <c r="A156" s="16" t="s">
        <v>510</v>
      </c>
      <c r="B156" s="16" t="s">
        <v>737</v>
      </c>
      <c r="C156" s="16">
        <v>3</v>
      </c>
      <c r="D156" s="21" t="s">
        <v>882</v>
      </c>
      <c r="E156" s="16">
        <v>6</v>
      </c>
      <c r="F156" s="16" t="s">
        <v>467</v>
      </c>
    </row>
    <row r="157" spans="1:6" s="21" customFormat="1" ht="14.25" customHeight="1">
      <c r="A157" s="16" t="s">
        <v>510</v>
      </c>
      <c r="B157" s="16" t="s">
        <v>737</v>
      </c>
      <c r="C157" s="16">
        <v>3</v>
      </c>
      <c r="D157" s="21" t="s">
        <v>882</v>
      </c>
      <c r="E157" s="16">
        <v>7</v>
      </c>
      <c r="F157" s="16" t="s">
        <v>145</v>
      </c>
    </row>
    <row r="158" spans="1:6" s="21" customFormat="1" ht="14.25" customHeight="1">
      <c r="A158" s="16" t="s">
        <v>510</v>
      </c>
      <c r="B158" s="16" t="s">
        <v>737</v>
      </c>
      <c r="C158" s="16">
        <v>3</v>
      </c>
      <c r="D158" s="21" t="s">
        <v>882</v>
      </c>
      <c r="E158" s="16">
        <v>8</v>
      </c>
      <c r="F158" s="16" t="s">
        <v>859</v>
      </c>
    </row>
    <row r="159" spans="1:6" s="21" customFormat="1" ht="14.25" customHeight="1">
      <c r="A159" s="16" t="s">
        <v>510</v>
      </c>
      <c r="B159" s="16" t="s">
        <v>737</v>
      </c>
      <c r="C159" s="16">
        <v>3</v>
      </c>
      <c r="D159" s="21" t="s">
        <v>882</v>
      </c>
      <c r="E159" s="16">
        <v>9</v>
      </c>
      <c r="F159" s="16" t="s">
        <v>570</v>
      </c>
    </row>
    <row r="160" spans="1:6" s="21" customFormat="1" ht="14.25" customHeight="1">
      <c r="A160" s="16" t="s">
        <v>510</v>
      </c>
      <c r="B160" s="16" t="s">
        <v>737</v>
      </c>
      <c r="C160" s="16">
        <v>3</v>
      </c>
      <c r="D160" s="21" t="s">
        <v>882</v>
      </c>
      <c r="E160" s="16">
        <v>10</v>
      </c>
      <c r="F160" s="16" t="s">
        <v>708</v>
      </c>
    </row>
    <row r="161" spans="1:6" s="21" customFormat="1" ht="14.25" customHeight="1">
      <c r="A161" s="16"/>
      <c r="B161" s="16"/>
      <c r="C161" s="16"/>
      <c r="E161" s="16"/>
      <c r="F161" s="16"/>
    </row>
    <row r="162" spans="1:6" s="21" customFormat="1" ht="14.25" customHeight="1">
      <c r="A162" s="16" t="s">
        <v>510</v>
      </c>
      <c r="B162" s="16" t="s">
        <v>597</v>
      </c>
      <c r="C162" s="16">
        <v>0</v>
      </c>
      <c r="D162" s="21">
        <v>0</v>
      </c>
      <c r="E162" s="16"/>
      <c r="F162" s="16"/>
    </row>
    <row r="163" spans="1:6" s="21" customFormat="1" ht="14.25" customHeight="1">
      <c r="A163" s="16" t="s">
        <v>510</v>
      </c>
      <c r="B163" s="16" t="s">
        <v>597</v>
      </c>
      <c r="C163" s="16">
        <v>3</v>
      </c>
      <c r="D163" s="16" t="s">
        <v>880</v>
      </c>
      <c r="E163" s="16">
        <v>1</v>
      </c>
      <c r="F163" s="16" t="s">
        <v>65</v>
      </c>
    </row>
    <row r="164" spans="1:6" s="21" customFormat="1" ht="14.25" customHeight="1">
      <c r="A164" s="16" t="s">
        <v>510</v>
      </c>
      <c r="B164" s="16" t="s">
        <v>597</v>
      </c>
      <c r="C164" s="16">
        <v>3</v>
      </c>
      <c r="D164" s="21" t="s">
        <v>882</v>
      </c>
      <c r="E164" s="16">
        <v>2</v>
      </c>
      <c r="F164" s="16" t="s">
        <v>494</v>
      </c>
    </row>
    <row r="165" spans="1:6" s="21" customFormat="1" ht="14.25" customHeight="1">
      <c r="A165" s="16" t="s">
        <v>510</v>
      </c>
      <c r="B165" s="16" t="s">
        <v>597</v>
      </c>
      <c r="C165" s="16">
        <v>3</v>
      </c>
      <c r="D165" s="21" t="s">
        <v>880</v>
      </c>
      <c r="E165" s="16">
        <v>3</v>
      </c>
      <c r="F165" s="16" t="s">
        <v>170</v>
      </c>
    </row>
    <row r="166" spans="1:6" s="21" customFormat="1" ht="14.25" customHeight="1">
      <c r="A166" s="16" t="s">
        <v>510</v>
      </c>
      <c r="B166" s="16" t="s">
        <v>597</v>
      </c>
      <c r="C166" s="16">
        <v>3</v>
      </c>
      <c r="D166" s="16" t="s">
        <v>880</v>
      </c>
      <c r="E166" s="16">
        <v>4</v>
      </c>
      <c r="F166" s="16" t="s">
        <v>846</v>
      </c>
    </row>
    <row r="167" spans="1:6" s="21" customFormat="1" ht="14.25" customHeight="1">
      <c r="A167" s="16" t="s">
        <v>510</v>
      </c>
      <c r="B167" s="16" t="s">
        <v>597</v>
      </c>
      <c r="C167" s="16">
        <v>3</v>
      </c>
      <c r="D167" s="21" t="s">
        <v>880</v>
      </c>
      <c r="E167" s="16">
        <v>5</v>
      </c>
      <c r="F167" s="16" t="s">
        <v>137</v>
      </c>
    </row>
    <row r="168" spans="1:6" s="21" customFormat="1" ht="14.25" customHeight="1">
      <c r="A168" s="16" t="s">
        <v>510</v>
      </c>
      <c r="B168" s="16" t="s">
        <v>597</v>
      </c>
      <c r="C168" s="16">
        <v>3</v>
      </c>
      <c r="D168" s="21" t="s">
        <v>880</v>
      </c>
      <c r="E168" s="16">
        <v>6</v>
      </c>
      <c r="F168" s="16" t="s">
        <v>756</v>
      </c>
    </row>
    <row r="169" spans="1:6" s="21" customFormat="1" ht="14.25" customHeight="1">
      <c r="A169" s="16" t="s">
        <v>510</v>
      </c>
      <c r="B169" s="16" t="s">
        <v>597</v>
      </c>
      <c r="C169" s="16">
        <v>3</v>
      </c>
      <c r="D169" s="21" t="s">
        <v>881</v>
      </c>
      <c r="E169" s="16">
        <v>7</v>
      </c>
      <c r="F169" s="16" t="s">
        <v>372</v>
      </c>
    </row>
    <row r="170" spans="1:6" s="21" customFormat="1" ht="14.25" customHeight="1">
      <c r="A170" s="16" t="s">
        <v>510</v>
      </c>
      <c r="B170" s="16" t="s">
        <v>597</v>
      </c>
      <c r="C170" s="16">
        <v>3</v>
      </c>
      <c r="D170" s="21" t="s">
        <v>880</v>
      </c>
      <c r="E170" s="16">
        <v>8</v>
      </c>
      <c r="F170" s="16" t="s">
        <v>177</v>
      </c>
    </row>
    <row r="171" spans="1:6" s="21" customFormat="1" ht="14.25" customHeight="1">
      <c r="A171" s="16" t="s">
        <v>510</v>
      </c>
      <c r="B171" s="16" t="s">
        <v>597</v>
      </c>
      <c r="C171" s="16">
        <v>3</v>
      </c>
      <c r="D171" s="21" t="s">
        <v>880</v>
      </c>
      <c r="E171" s="16">
        <v>9</v>
      </c>
      <c r="F171" s="16" t="s">
        <v>729</v>
      </c>
    </row>
    <row r="172" spans="1:6" s="21" customFormat="1" ht="14.25" customHeight="1">
      <c r="A172" s="16" t="s">
        <v>510</v>
      </c>
      <c r="B172" s="16" t="s">
        <v>597</v>
      </c>
      <c r="C172" s="16">
        <v>3</v>
      </c>
      <c r="D172" s="21" t="s">
        <v>882</v>
      </c>
      <c r="E172" s="16">
        <v>10</v>
      </c>
      <c r="F172" s="16" t="s">
        <v>206</v>
      </c>
    </row>
    <row r="173" spans="1:6" s="21" customFormat="1" ht="14.25" customHeight="1">
      <c r="A173" s="16" t="s">
        <v>510</v>
      </c>
      <c r="B173" s="16" t="s">
        <v>597</v>
      </c>
      <c r="C173" s="16">
        <v>3</v>
      </c>
      <c r="D173" s="21" t="s">
        <v>880</v>
      </c>
      <c r="E173" s="16">
        <v>11</v>
      </c>
      <c r="F173" s="16" t="s">
        <v>466</v>
      </c>
    </row>
    <row r="174" spans="1:6" s="21" customFormat="1" ht="14.25" customHeight="1">
      <c r="A174" s="16" t="s">
        <v>510</v>
      </c>
      <c r="B174" s="16" t="s">
        <v>597</v>
      </c>
      <c r="C174" s="16">
        <v>3</v>
      </c>
      <c r="D174" s="21" t="s">
        <v>881</v>
      </c>
      <c r="E174" s="16">
        <v>12</v>
      </c>
      <c r="F174" s="16" t="s">
        <v>222</v>
      </c>
    </row>
    <row r="175" spans="1:6" s="21" customFormat="1" ht="14.25" customHeight="1">
      <c r="A175" s="16"/>
      <c r="B175" s="16"/>
      <c r="C175" s="16"/>
      <c r="E175" s="16"/>
      <c r="F175" s="16"/>
    </row>
    <row r="176" spans="1:6" s="21" customFormat="1" ht="14.25" customHeight="1">
      <c r="A176" s="16" t="s">
        <v>510</v>
      </c>
      <c r="B176" s="16" t="s">
        <v>816</v>
      </c>
      <c r="C176" s="16">
        <v>0</v>
      </c>
      <c r="D176" s="21">
        <v>0</v>
      </c>
      <c r="E176" s="16"/>
      <c r="F176" s="16"/>
    </row>
    <row r="177" spans="1:6" s="21" customFormat="1" ht="14.25" customHeight="1">
      <c r="A177" s="16" t="s">
        <v>510</v>
      </c>
      <c r="B177" s="16" t="s">
        <v>816</v>
      </c>
      <c r="C177" s="16">
        <v>3</v>
      </c>
      <c r="D177" s="22" t="s">
        <v>882</v>
      </c>
      <c r="E177" s="16">
        <v>1</v>
      </c>
      <c r="F177" s="16" t="s">
        <v>218</v>
      </c>
    </row>
    <row r="178" spans="1:6" s="21" customFormat="1" ht="14.25" customHeight="1">
      <c r="A178" s="16" t="s">
        <v>510</v>
      </c>
      <c r="B178" s="16" t="s">
        <v>816</v>
      </c>
      <c r="C178" s="16">
        <v>3</v>
      </c>
      <c r="D178" s="21" t="s">
        <v>881</v>
      </c>
      <c r="E178" s="16">
        <v>2</v>
      </c>
      <c r="F178" s="16" t="s">
        <v>469</v>
      </c>
    </row>
    <row r="179" spans="1:6" s="21" customFormat="1" ht="14.25" customHeight="1">
      <c r="A179" s="16" t="s">
        <v>510</v>
      </c>
      <c r="B179" s="16" t="s">
        <v>816</v>
      </c>
      <c r="C179" s="16">
        <v>3</v>
      </c>
      <c r="D179" s="21" t="s">
        <v>880</v>
      </c>
      <c r="E179" s="16">
        <v>3</v>
      </c>
      <c r="F179" s="16" t="s">
        <v>547</v>
      </c>
    </row>
    <row r="180" spans="1:6" ht="14.25" customHeight="1">
      <c r="A180" s="2" t="s">
        <v>510</v>
      </c>
      <c r="B180" s="2" t="s">
        <v>816</v>
      </c>
      <c r="C180" s="2">
        <v>3</v>
      </c>
      <c r="D180" s="7" t="s">
        <v>882</v>
      </c>
      <c r="E180" s="2">
        <v>4</v>
      </c>
      <c r="F180" s="2" t="s">
        <v>704</v>
      </c>
    </row>
    <row r="181" spans="1:6" ht="14.25" customHeight="1">
      <c r="A181" s="2" t="s">
        <v>510</v>
      </c>
      <c r="B181" s="2" t="s">
        <v>816</v>
      </c>
      <c r="C181" s="2">
        <v>3</v>
      </c>
      <c r="D181" s="7" t="s">
        <v>882</v>
      </c>
      <c r="E181" s="2">
        <v>5</v>
      </c>
      <c r="F181" s="2" t="s">
        <v>872</v>
      </c>
    </row>
    <row r="182" spans="1:6" ht="14.25" customHeight="1">
      <c r="A182" s="2" t="s">
        <v>510</v>
      </c>
      <c r="B182" s="2" t="s">
        <v>816</v>
      </c>
      <c r="C182" s="2">
        <v>3</v>
      </c>
      <c r="D182" s="7" t="s">
        <v>880</v>
      </c>
      <c r="E182" s="2">
        <v>6</v>
      </c>
      <c r="F182" s="2" t="s">
        <v>818</v>
      </c>
    </row>
    <row r="183" spans="1:6" ht="14.25" customHeight="1">
      <c r="A183" s="2"/>
      <c r="B183" s="2"/>
      <c r="C183" s="2"/>
      <c r="D183" s="7"/>
      <c r="E183" s="2"/>
      <c r="F183" s="2"/>
    </row>
    <row r="184" spans="1:6" ht="14.25" customHeight="1">
      <c r="A184" s="2" t="s">
        <v>510</v>
      </c>
      <c r="B184" s="2" t="s">
        <v>132</v>
      </c>
      <c r="C184" s="2">
        <v>0</v>
      </c>
      <c r="D184" s="7">
        <v>0</v>
      </c>
      <c r="E184" s="2"/>
      <c r="F184" s="2"/>
    </row>
    <row r="185" spans="1:6" ht="14.25" customHeight="1">
      <c r="A185" s="2" t="s">
        <v>510</v>
      </c>
      <c r="B185" s="2" t="s">
        <v>132</v>
      </c>
      <c r="C185" s="2">
        <v>3</v>
      </c>
      <c r="D185" s="8" t="s">
        <v>882</v>
      </c>
      <c r="E185" s="2">
        <v>1</v>
      </c>
      <c r="F185" s="2" t="s">
        <v>636</v>
      </c>
    </row>
    <row r="186" spans="1:6" ht="14.25" customHeight="1">
      <c r="A186" s="2" t="s">
        <v>510</v>
      </c>
      <c r="B186" s="2" t="s">
        <v>132</v>
      </c>
      <c r="C186" s="2">
        <v>3</v>
      </c>
      <c r="D186" s="7" t="s">
        <v>880</v>
      </c>
      <c r="E186" s="2">
        <v>2</v>
      </c>
      <c r="F186" s="2" t="s">
        <v>661</v>
      </c>
    </row>
    <row r="187" spans="1:6" ht="14.25" customHeight="1">
      <c r="A187" s="2" t="s">
        <v>510</v>
      </c>
      <c r="B187" s="2" t="s">
        <v>132</v>
      </c>
      <c r="C187" s="2">
        <v>3</v>
      </c>
      <c r="D187" s="7" t="s">
        <v>880</v>
      </c>
      <c r="E187" s="2">
        <v>3</v>
      </c>
      <c r="F187" s="2" t="s">
        <v>17</v>
      </c>
    </row>
    <row r="188" spans="1:6" ht="14.25" customHeight="1">
      <c r="A188" s="2" t="s">
        <v>510</v>
      </c>
      <c r="B188" s="2" t="s">
        <v>132</v>
      </c>
      <c r="C188" s="2">
        <v>3</v>
      </c>
      <c r="D188" s="7" t="s">
        <v>882</v>
      </c>
      <c r="E188" s="2">
        <v>4</v>
      </c>
      <c r="F188" s="2" t="s">
        <v>693</v>
      </c>
    </row>
    <row r="189" spans="1:6" ht="14.25" customHeight="1">
      <c r="A189" s="2" t="s">
        <v>510</v>
      </c>
      <c r="B189" s="2" t="s">
        <v>132</v>
      </c>
      <c r="C189" s="2">
        <v>3</v>
      </c>
      <c r="D189" s="7" t="s">
        <v>880</v>
      </c>
      <c r="E189" s="2">
        <v>5</v>
      </c>
      <c r="F189" s="2" t="s">
        <v>551</v>
      </c>
    </row>
    <row r="190" spans="1:6" ht="14.25" customHeight="1">
      <c r="A190" s="2" t="s">
        <v>510</v>
      </c>
      <c r="B190" s="2" t="s">
        <v>132</v>
      </c>
      <c r="C190" s="2">
        <v>3</v>
      </c>
      <c r="D190" s="7" t="s">
        <v>882</v>
      </c>
      <c r="E190" s="2">
        <v>6</v>
      </c>
      <c r="F190" s="2" t="s">
        <v>118</v>
      </c>
    </row>
    <row r="191" spans="1:6" ht="14.25" customHeight="1">
      <c r="A191" s="2" t="s">
        <v>510</v>
      </c>
      <c r="B191" s="2" t="s">
        <v>132</v>
      </c>
      <c r="C191" s="2">
        <v>3</v>
      </c>
      <c r="D191" s="7" t="s">
        <v>881</v>
      </c>
      <c r="E191" s="2">
        <v>7</v>
      </c>
      <c r="F191" s="2" t="s">
        <v>657</v>
      </c>
    </row>
    <row r="192" spans="1:6" s="21" customFormat="1" ht="14.25" customHeight="1">
      <c r="A192" s="16"/>
      <c r="B192" s="16"/>
      <c r="C192" s="16"/>
      <c r="E192" s="16"/>
      <c r="F192" s="16"/>
    </row>
    <row r="193" spans="1:6" s="21" customFormat="1" ht="14.25" customHeight="1">
      <c r="A193" s="16" t="s">
        <v>453</v>
      </c>
      <c r="B193" s="16" t="s">
        <v>127</v>
      </c>
      <c r="C193" s="16">
        <v>4</v>
      </c>
      <c r="D193" s="21">
        <v>0</v>
      </c>
      <c r="E193" s="16"/>
      <c r="F193" s="16"/>
    </row>
    <row r="194" spans="1:6" s="21" customFormat="1" ht="14.25" customHeight="1">
      <c r="A194" s="16" t="s">
        <v>453</v>
      </c>
      <c r="B194" s="16" t="s">
        <v>127</v>
      </c>
      <c r="C194" s="16">
        <v>1</v>
      </c>
      <c r="D194" s="16" t="s">
        <v>880</v>
      </c>
      <c r="E194" s="16">
        <v>1</v>
      </c>
      <c r="F194" s="16" t="s">
        <v>304</v>
      </c>
    </row>
    <row r="195" spans="1:6" s="21" customFormat="1" ht="14.25" customHeight="1">
      <c r="A195" s="16" t="s">
        <v>453</v>
      </c>
      <c r="B195" s="16" t="s">
        <v>127</v>
      </c>
      <c r="C195" s="16">
        <v>1</v>
      </c>
      <c r="D195" s="16" t="s">
        <v>881</v>
      </c>
      <c r="E195" s="16">
        <v>2</v>
      </c>
      <c r="F195" s="16" t="s">
        <v>420</v>
      </c>
    </row>
    <row r="196" spans="1:6" s="21" customFormat="1" ht="14.25" customHeight="1">
      <c r="A196" s="16" t="s">
        <v>453</v>
      </c>
      <c r="B196" s="16" t="s">
        <v>127</v>
      </c>
      <c r="C196" s="16">
        <v>1</v>
      </c>
      <c r="D196" s="16" t="s">
        <v>882</v>
      </c>
      <c r="E196" s="16">
        <v>3</v>
      </c>
      <c r="F196" s="16" t="s">
        <v>366</v>
      </c>
    </row>
    <row r="197" spans="1:6" s="21" customFormat="1" ht="14.25" customHeight="1">
      <c r="A197" s="16"/>
      <c r="B197" s="16"/>
      <c r="C197" s="16"/>
      <c r="D197" s="16"/>
      <c r="E197" s="16"/>
      <c r="F197" s="16"/>
    </row>
    <row r="198" spans="1:6" s="21" customFormat="1" ht="14.25" customHeight="1">
      <c r="A198" s="16" t="s">
        <v>453</v>
      </c>
      <c r="B198" s="16" t="s">
        <v>208</v>
      </c>
      <c r="C198" s="16">
        <v>9</v>
      </c>
      <c r="D198" s="16">
        <v>0</v>
      </c>
      <c r="E198" s="16"/>
      <c r="F198" s="16"/>
    </row>
    <row r="199" spans="1:6" s="21" customFormat="1" ht="14.25" customHeight="1">
      <c r="A199" s="16" t="s">
        <v>453</v>
      </c>
      <c r="B199" s="16" t="s">
        <v>208</v>
      </c>
      <c r="C199" s="16">
        <v>1</v>
      </c>
      <c r="D199" s="16" t="s">
        <v>881</v>
      </c>
      <c r="E199" s="16">
        <v>1</v>
      </c>
      <c r="F199" s="16" t="s">
        <v>674</v>
      </c>
    </row>
    <row r="200" spans="1:6" s="21" customFormat="1" ht="14.25" customHeight="1">
      <c r="A200" s="16" t="s">
        <v>453</v>
      </c>
      <c r="B200" s="16" t="s">
        <v>208</v>
      </c>
      <c r="C200" s="16">
        <v>1</v>
      </c>
      <c r="D200" s="16" t="s">
        <v>881</v>
      </c>
      <c r="E200" s="16">
        <v>2</v>
      </c>
      <c r="F200" s="16" t="s">
        <v>715</v>
      </c>
    </row>
    <row r="201" spans="1:6" s="21" customFormat="1" ht="14.25" customHeight="1">
      <c r="A201" s="16" t="s">
        <v>453</v>
      </c>
      <c r="B201" s="16" t="s">
        <v>208</v>
      </c>
      <c r="C201" s="16">
        <v>1</v>
      </c>
      <c r="D201" s="16" t="s">
        <v>881</v>
      </c>
      <c r="E201" s="16">
        <v>3</v>
      </c>
      <c r="F201" s="16" t="s">
        <v>812</v>
      </c>
    </row>
    <row r="202" spans="1:6" s="21" customFormat="1" ht="14.25" customHeight="1">
      <c r="A202" s="16" t="s">
        <v>453</v>
      </c>
      <c r="B202" s="16" t="s">
        <v>208</v>
      </c>
      <c r="C202" s="16">
        <v>1</v>
      </c>
      <c r="D202" s="16" t="s">
        <v>881</v>
      </c>
      <c r="E202" s="16">
        <v>4</v>
      </c>
      <c r="F202" s="16" t="s">
        <v>227</v>
      </c>
    </row>
    <row r="203" spans="1:6" s="21" customFormat="1" ht="14.25" customHeight="1">
      <c r="A203" s="16" t="s">
        <v>453</v>
      </c>
      <c r="B203" s="16" t="s">
        <v>208</v>
      </c>
      <c r="C203" s="16">
        <v>1</v>
      </c>
      <c r="D203" s="16" t="s">
        <v>881</v>
      </c>
      <c r="E203" s="16">
        <v>5</v>
      </c>
      <c r="F203" s="16" t="s">
        <v>745</v>
      </c>
    </row>
    <row r="204" spans="1:6" s="21" customFormat="1" ht="14.25" customHeight="1">
      <c r="A204" s="16" t="s">
        <v>453</v>
      </c>
      <c r="B204" s="16" t="s">
        <v>208</v>
      </c>
      <c r="C204" s="16">
        <v>1</v>
      </c>
      <c r="D204" s="16" t="s">
        <v>880</v>
      </c>
      <c r="E204" s="16">
        <v>6</v>
      </c>
      <c r="F204" s="16" t="s">
        <v>598</v>
      </c>
    </row>
    <row r="205" spans="1:6" s="21" customFormat="1" ht="14.25" customHeight="1">
      <c r="A205" s="16"/>
      <c r="B205" s="16"/>
      <c r="C205" s="16"/>
      <c r="D205" s="16"/>
      <c r="E205" s="16"/>
      <c r="F205" s="16"/>
    </row>
    <row r="206" spans="1:6" s="21" customFormat="1" ht="14.25" customHeight="1">
      <c r="A206" s="16" t="s">
        <v>453</v>
      </c>
      <c r="B206" s="16" t="s">
        <v>58</v>
      </c>
      <c r="C206" s="16">
        <v>10</v>
      </c>
      <c r="D206" s="16">
        <v>1</v>
      </c>
      <c r="E206" s="16"/>
      <c r="F206" s="16"/>
    </row>
    <row r="207" spans="1:6" s="21" customFormat="1" ht="14.25" customHeight="1">
      <c r="A207" s="16" t="s">
        <v>453</v>
      </c>
      <c r="B207" s="16" t="s">
        <v>58</v>
      </c>
      <c r="C207" s="16">
        <v>1</v>
      </c>
      <c r="D207" s="16" t="s">
        <v>880</v>
      </c>
      <c r="E207" s="16">
        <v>1</v>
      </c>
      <c r="F207" s="16" t="s">
        <v>754</v>
      </c>
    </row>
    <row r="208" spans="1:6" s="21" customFormat="1" ht="14.25" customHeight="1">
      <c r="A208" s="16" t="s">
        <v>453</v>
      </c>
      <c r="B208" s="16" t="s">
        <v>58</v>
      </c>
      <c r="C208" s="16">
        <v>1</v>
      </c>
      <c r="D208" s="16" t="s">
        <v>881</v>
      </c>
      <c r="E208" s="16">
        <v>2</v>
      </c>
      <c r="F208" s="16" t="s">
        <v>323</v>
      </c>
    </row>
    <row r="209" spans="1:6" s="21" customFormat="1" ht="14.25" customHeight="1">
      <c r="A209" s="16" t="s">
        <v>453</v>
      </c>
      <c r="B209" s="16" t="s">
        <v>58</v>
      </c>
      <c r="C209" s="16">
        <v>1</v>
      </c>
      <c r="D209" s="16" t="s">
        <v>881</v>
      </c>
      <c r="E209" s="16">
        <v>3</v>
      </c>
      <c r="F209" s="16" t="s">
        <v>294</v>
      </c>
    </row>
    <row r="210" spans="1:6" s="21" customFormat="1" ht="14.25" customHeight="1">
      <c r="A210" s="16" t="s">
        <v>453</v>
      </c>
      <c r="B210" s="16" t="s">
        <v>58</v>
      </c>
      <c r="C210" s="16">
        <v>1</v>
      </c>
      <c r="D210" s="16" t="s">
        <v>882</v>
      </c>
      <c r="E210" s="16">
        <v>4</v>
      </c>
      <c r="F210" s="16" t="s">
        <v>728</v>
      </c>
    </row>
    <row r="211" spans="1:6" s="21" customFormat="1" ht="14.25" customHeight="1">
      <c r="A211" s="16" t="s">
        <v>453</v>
      </c>
      <c r="B211" s="16" t="s">
        <v>58</v>
      </c>
      <c r="C211" s="16">
        <v>1</v>
      </c>
      <c r="D211" s="16" t="s">
        <v>882</v>
      </c>
      <c r="E211" s="16">
        <v>5</v>
      </c>
      <c r="F211" s="16" t="s">
        <v>521</v>
      </c>
    </row>
    <row r="212" spans="1:6" s="21" customFormat="1" ht="14.25" customHeight="1">
      <c r="A212" s="16" t="s">
        <v>453</v>
      </c>
      <c r="B212" s="16" t="s">
        <v>58</v>
      </c>
      <c r="C212" s="16">
        <v>1</v>
      </c>
      <c r="D212" s="16" t="s">
        <v>882</v>
      </c>
      <c r="E212" s="16">
        <v>6</v>
      </c>
      <c r="F212" s="16" t="s">
        <v>357</v>
      </c>
    </row>
    <row r="213" spans="1:6" s="21" customFormat="1" ht="14.25" customHeight="1">
      <c r="A213" s="16" t="s">
        <v>453</v>
      </c>
      <c r="B213" s="16" t="s">
        <v>58</v>
      </c>
      <c r="C213" s="16">
        <v>2</v>
      </c>
      <c r="D213" s="16" t="s">
        <v>880</v>
      </c>
      <c r="E213" s="16">
        <v>7</v>
      </c>
      <c r="F213" s="16" t="s">
        <v>883</v>
      </c>
    </row>
    <row r="214" spans="1:6" s="21" customFormat="1" ht="14.25" customHeight="1">
      <c r="A214" s="16"/>
      <c r="B214" s="16"/>
      <c r="C214" s="16"/>
      <c r="D214" s="16"/>
      <c r="E214" s="16"/>
      <c r="F214" s="16"/>
    </row>
    <row r="215" spans="1:6" s="21" customFormat="1" ht="14.25" customHeight="1">
      <c r="A215" s="16" t="s">
        <v>453</v>
      </c>
      <c r="B215" s="16" t="s">
        <v>593</v>
      </c>
      <c r="C215" s="16">
        <v>5</v>
      </c>
      <c r="D215" s="16">
        <v>0</v>
      </c>
      <c r="E215" s="16"/>
      <c r="F215" s="16"/>
    </row>
    <row r="216" spans="1:6" s="21" customFormat="1" ht="14.25" customHeight="1">
      <c r="A216" s="16" t="s">
        <v>453</v>
      </c>
      <c r="B216" s="16" t="s">
        <v>593</v>
      </c>
      <c r="C216" s="16">
        <v>1</v>
      </c>
      <c r="D216" s="16" t="s">
        <v>881</v>
      </c>
      <c r="E216" s="16">
        <v>1</v>
      </c>
      <c r="F216" s="16" t="s">
        <v>867</v>
      </c>
    </row>
    <row r="217" spans="1:6" s="21" customFormat="1" ht="14.25" customHeight="1">
      <c r="A217" s="16" t="s">
        <v>453</v>
      </c>
      <c r="B217" s="16" t="s">
        <v>593</v>
      </c>
      <c r="C217" s="16">
        <v>1</v>
      </c>
      <c r="D217" s="16" t="s">
        <v>881</v>
      </c>
      <c r="E217" s="16">
        <v>2</v>
      </c>
      <c r="F217" s="16" t="s">
        <v>511</v>
      </c>
    </row>
    <row r="218" spans="1:6" s="21" customFormat="1" ht="14.25" customHeight="1">
      <c r="A218" s="16" t="s">
        <v>453</v>
      </c>
      <c r="B218" s="16" t="s">
        <v>593</v>
      </c>
      <c r="C218" s="16">
        <v>1</v>
      </c>
      <c r="D218" s="16" t="s">
        <v>881</v>
      </c>
      <c r="E218" s="16">
        <v>3</v>
      </c>
      <c r="F218" s="16" t="s">
        <v>378</v>
      </c>
    </row>
    <row r="219" spans="1:6" s="21" customFormat="1" ht="14.25" customHeight="1">
      <c r="A219" s="16" t="s">
        <v>453</v>
      </c>
      <c r="B219" s="16" t="s">
        <v>593</v>
      </c>
      <c r="C219" s="16">
        <v>1</v>
      </c>
      <c r="D219" s="16" t="s">
        <v>881</v>
      </c>
      <c r="E219" s="16">
        <v>4</v>
      </c>
      <c r="F219" s="16" t="s">
        <v>506</v>
      </c>
    </row>
    <row r="220" spans="1:6" s="21" customFormat="1" ht="14.25" customHeight="1">
      <c r="A220" s="16" t="s">
        <v>453</v>
      </c>
      <c r="B220" s="16" t="s">
        <v>593</v>
      </c>
      <c r="C220" s="16">
        <v>1</v>
      </c>
      <c r="D220" s="16" t="s">
        <v>881</v>
      </c>
      <c r="E220" s="16">
        <v>5</v>
      </c>
      <c r="F220" s="16" t="s">
        <v>806</v>
      </c>
    </row>
    <row r="221" spans="1:6" s="21" customFormat="1" ht="14.25" customHeight="1">
      <c r="A221" s="16" t="s">
        <v>453</v>
      </c>
      <c r="B221" s="16" t="s">
        <v>593</v>
      </c>
      <c r="C221" s="16">
        <v>1</v>
      </c>
      <c r="D221" s="16" t="s">
        <v>881</v>
      </c>
      <c r="E221" s="16">
        <v>6</v>
      </c>
      <c r="F221" s="16" t="s">
        <v>295</v>
      </c>
    </row>
    <row r="222" spans="1:6" s="21" customFormat="1" ht="14.25" customHeight="1">
      <c r="A222" s="16" t="s">
        <v>453</v>
      </c>
      <c r="B222" s="16" t="s">
        <v>593</v>
      </c>
      <c r="C222" s="16">
        <v>1</v>
      </c>
      <c r="D222" s="16" t="s">
        <v>881</v>
      </c>
      <c r="E222" s="16">
        <v>7</v>
      </c>
      <c r="F222" s="16" t="s">
        <v>697</v>
      </c>
    </row>
    <row r="223" spans="1:6" s="21" customFormat="1" ht="14.25" customHeight="1">
      <c r="A223" s="16"/>
      <c r="B223" s="16"/>
      <c r="C223" s="16"/>
      <c r="D223" s="16"/>
      <c r="E223" s="16"/>
      <c r="F223" s="16"/>
    </row>
    <row r="224" spans="1:6" s="21" customFormat="1" ht="14.25" customHeight="1">
      <c r="A224" s="16" t="s">
        <v>453</v>
      </c>
      <c r="B224" s="16" t="s">
        <v>675</v>
      </c>
      <c r="C224" s="16">
        <v>3</v>
      </c>
      <c r="D224" s="16">
        <v>1</v>
      </c>
      <c r="E224" s="16"/>
      <c r="F224" s="16"/>
    </row>
    <row r="225" spans="1:6" s="21" customFormat="1" ht="14.25" customHeight="1">
      <c r="A225" s="16" t="s">
        <v>453</v>
      </c>
      <c r="B225" s="16" t="s">
        <v>675</v>
      </c>
      <c r="C225" s="16">
        <v>1</v>
      </c>
      <c r="D225" s="16" t="s">
        <v>880</v>
      </c>
      <c r="E225" s="16">
        <v>1</v>
      </c>
      <c r="F225" s="16" t="s">
        <v>672</v>
      </c>
    </row>
    <row r="226" spans="1:6" s="21" customFormat="1" ht="14.25" customHeight="1">
      <c r="A226" s="16" t="s">
        <v>453</v>
      </c>
      <c r="B226" s="16" t="s">
        <v>675</v>
      </c>
      <c r="C226" s="16">
        <v>1</v>
      </c>
      <c r="D226" s="16" t="s">
        <v>881</v>
      </c>
      <c r="E226" s="16">
        <v>2</v>
      </c>
      <c r="F226" s="16" t="s">
        <v>744</v>
      </c>
    </row>
    <row r="227" spans="1:6" s="21" customFormat="1" ht="14.25" customHeight="1">
      <c r="A227" s="16" t="s">
        <v>453</v>
      </c>
      <c r="B227" s="16" t="s">
        <v>675</v>
      </c>
      <c r="C227" s="16">
        <v>1</v>
      </c>
      <c r="D227" s="16" t="s">
        <v>881</v>
      </c>
      <c r="E227" s="16">
        <v>3</v>
      </c>
      <c r="F227" s="16" t="s">
        <v>91</v>
      </c>
    </row>
    <row r="228" spans="1:6" s="21" customFormat="1" ht="14.25" customHeight="1">
      <c r="A228" s="16" t="s">
        <v>453</v>
      </c>
      <c r="B228" s="16" t="s">
        <v>675</v>
      </c>
      <c r="C228" s="16">
        <v>1</v>
      </c>
      <c r="D228" s="16" t="s">
        <v>881</v>
      </c>
      <c r="E228" s="16">
        <v>4</v>
      </c>
      <c r="F228" s="16" t="s">
        <v>660</v>
      </c>
    </row>
    <row r="229" spans="1:6" s="21" customFormat="1" ht="14.25" customHeight="1">
      <c r="A229" s="16" t="s">
        <v>453</v>
      </c>
      <c r="B229" s="16" t="s">
        <v>675</v>
      </c>
      <c r="C229" s="16">
        <v>2</v>
      </c>
      <c r="D229" s="16" t="s">
        <v>881</v>
      </c>
      <c r="E229" s="16">
        <v>5</v>
      </c>
      <c r="F229" s="16" t="s">
        <v>885</v>
      </c>
    </row>
    <row r="230" spans="1:6" s="21" customFormat="1" ht="14.25" customHeight="1">
      <c r="A230" s="16" t="s">
        <v>453</v>
      </c>
      <c r="B230" s="16" t="s">
        <v>675</v>
      </c>
      <c r="C230" s="16">
        <v>2</v>
      </c>
      <c r="D230" s="16" t="s">
        <v>881</v>
      </c>
      <c r="E230" s="16">
        <v>6</v>
      </c>
      <c r="F230" s="16" t="s">
        <v>884</v>
      </c>
    </row>
    <row r="231" spans="1:6" s="21" customFormat="1" ht="14.25" customHeight="1">
      <c r="A231" s="16"/>
      <c r="B231" s="16"/>
      <c r="C231" s="16"/>
      <c r="D231" s="16"/>
      <c r="E231" s="16"/>
      <c r="F231" s="16"/>
    </row>
    <row r="232" spans="1:6" s="21" customFormat="1" ht="14.25" customHeight="1">
      <c r="A232" s="16" t="s">
        <v>453</v>
      </c>
      <c r="B232" s="16" t="s">
        <v>112</v>
      </c>
      <c r="C232" s="16">
        <v>6</v>
      </c>
      <c r="D232" s="16">
        <v>2</v>
      </c>
      <c r="E232" s="16"/>
      <c r="F232" s="16"/>
    </row>
    <row r="233" spans="1:6" s="21" customFormat="1" ht="14.25" customHeight="1">
      <c r="A233" s="16" t="s">
        <v>453</v>
      </c>
      <c r="B233" s="16" t="s">
        <v>112</v>
      </c>
      <c r="C233" s="16">
        <v>1</v>
      </c>
      <c r="D233" s="16" t="s">
        <v>881</v>
      </c>
      <c r="E233" s="16">
        <v>1</v>
      </c>
      <c r="F233" s="16" t="s">
        <v>556</v>
      </c>
    </row>
    <row r="234" spans="1:6" s="21" customFormat="1" ht="14.25" customHeight="1">
      <c r="A234" s="16" t="s">
        <v>453</v>
      </c>
      <c r="B234" s="16" t="s">
        <v>112</v>
      </c>
      <c r="C234" s="16">
        <v>1</v>
      </c>
      <c r="D234" s="16" t="s">
        <v>881</v>
      </c>
      <c r="E234" s="16">
        <v>2</v>
      </c>
      <c r="F234" s="16" t="s">
        <v>762</v>
      </c>
    </row>
    <row r="235" spans="1:6" s="21" customFormat="1" ht="14.25" customHeight="1">
      <c r="A235" s="16" t="s">
        <v>453</v>
      </c>
      <c r="B235" s="16" t="s">
        <v>112</v>
      </c>
      <c r="C235" s="16">
        <v>1</v>
      </c>
      <c r="D235" s="16" t="s">
        <v>881</v>
      </c>
      <c r="E235" s="16">
        <v>3</v>
      </c>
      <c r="F235" s="16" t="s">
        <v>724</v>
      </c>
    </row>
    <row r="236" spans="1:6" s="21" customFormat="1" ht="14.25" customHeight="1">
      <c r="A236" s="16" t="s">
        <v>453</v>
      </c>
      <c r="B236" s="16" t="s">
        <v>112</v>
      </c>
      <c r="C236" s="16">
        <v>1</v>
      </c>
      <c r="D236" s="16" t="s">
        <v>881</v>
      </c>
      <c r="E236" s="16">
        <v>4</v>
      </c>
      <c r="F236" s="16" t="s">
        <v>758</v>
      </c>
    </row>
    <row r="237" spans="1:6" s="21" customFormat="1" ht="14.25" customHeight="1">
      <c r="A237" s="16" t="s">
        <v>453</v>
      </c>
      <c r="B237" s="16" t="s">
        <v>112</v>
      </c>
      <c r="C237" s="16">
        <v>1</v>
      </c>
      <c r="D237" s="16" t="s">
        <v>881</v>
      </c>
      <c r="E237" s="16">
        <v>5</v>
      </c>
      <c r="F237" s="16" t="s">
        <v>503</v>
      </c>
    </row>
    <row r="238" spans="1:6" s="21" customFormat="1" ht="14.25" customHeight="1">
      <c r="A238" s="16" t="s">
        <v>453</v>
      </c>
      <c r="B238" s="16" t="s">
        <v>112</v>
      </c>
      <c r="C238" s="16">
        <v>1</v>
      </c>
      <c r="D238" s="16" t="s">
        <v>881</v>
      </c>
      <c r="E238" s="16">
        <v>6</v>
      </c>
      <c r="F238" s="20" t="s">
        <v>886</v>
      </c>
    </row>
    <row r="239" spans="1:6" s="21" customFormat="1" ht="14.25" customHeight="1">
      <c r="A239" s="16" t="s">
        <v>453</v>
      </c>
      <c r="B239" s="16" t="s">
        <v>112</v>
      </c>
      <c r="C239" s="16">
        <v>2</v>
      </c>
      <c r="D239" s="16" t="s">
        <v>881</v>
      </c>
      <c r="E239" s="16">
        <v>7</v>
      </c>
      <c r="F239" s="16" t="s">
        <v>229</v>
      </c>
    </row>
    <row r="240" spans="1:6" s="21" customFormat="1" ht="14.25" customHeight="1">
      <c r="A240" s="16"/>
      <c r="B240" s="16"/>
      <c r="C240" s="16"/>
      <c r="D240" s="16"/>
      <c r="E240" s="16"/>
      <c r="F240" s="29"/>
    </row>
    <row r="241" spans="1:6" s="21" customFormat="1" ht="14.25" customHeight="1">
      <c r="A241" s="16" t="s">
        <v>477</v>
      </c>
      <c r="B241" s="16" t="s">
        <v>680</v>
      </c>
      <c r="C241" s="16">
        <v>2</v>
      </c>
      <c r="D241" s="16">
        <v>1</v>
      </c>
      <c r="E241" s="16"/>
      <c r="F241" s="29"/>
    </row>
    <row r="242" spans="1:6" s="21" customFormat="1" ht="14.25" customHeight="1">
      <c r="A242" s="16" t="s">
        <v>477</v>
      </c>
      <c r="B242" s="16" t="s">
        <v>680</v>
      </c>
      <c r="C242" s="16">
        <v>1</v>
      </c>
      <c r="D242" s="16" t="s">
        <v>880</v>
      </c>
      <c r="E242" s="16">
        <v>1</v>
      </c>
      <c r="F242" s="12" t="s">
        <v>994</v>
      </c>
    </row>
    <row r="243" spans="1:6" s="21" customFormat="1" ht="14.25" customHeight="1">
      <c r="A243" s="16" t="s">
        <v>477</v>
      </c>
      <c r="B243" s="16" t="s">
        <v>680</v>
      </c>
      <c r="C243" s="16">
        <v>1</v>
      </c>
      <c r="D243" s="16" t="s">
        <v>880</v>
      </c>
      <c r="E243" s="16">
        <v>2</v>
      </c>
      <c r="F243" s="12" t="s">
        <v>995</v>
      </c>
    </row>
    <row r="244" spans="1:6" s="21" customFormat="1" ht="14.25" customHeight="1">
      <c r="A244" s="16" t="s">
        <v>477</v>
      </c>
      <c r="B244" s="16" t="s">
        <v>680</v>
      </c>
      <c r="C244" s="16">
        <v>1</v>
      </c>
      <c r="D244" s="16" t="s">
        <v>881</v>
      </c>
      <c r="E244" s="16">
        <v>3</v>
      </c>
      <c r="F244" s="12" t="s">
        <v>996</v>
      </c>
    </row>
    <row r="245" spans="1:6" s="21" customFormat="1" ht="14.25" customHeight="1">
      <c r="A245" s="16" t="s">
        <v>477</v>
      </c>
      <c r="B245" s="16" t="s">
        <v>680</v>
      </c>
      <c r="C245" s="16">
        <v>1</v>
      </c>
      <c r="D245" s="16" t="s">
        <v>880</v>
      </c>
      <c r="E245" s="16">
        <v>4</v>
      </c>
      <c r="F245" s="12" t="s">
        <v>997</v>
      </c>
    </row>
    <row r="246" spans="1:6" s="21" customFormat="1" ht="14.25" customHeight="1">
      <c r="A246" s="16" t="s">
        <v>477</v>
      </c>
      <c r="B246" s="16" t="s">
        <v>680</v>
      </c>
      <c r="C246" s="16">
        <v>2</v>
      </c>
      <c r="D246" s="16" t="s">
        <v>880</v>
      </c>
      <c r="E246" s="16">
        <v>5</v>
      </c>
      <c r="F246" s="12" t="s">
        <v>696</v>
      </c>
    </row>
    <row r="247" spans="1:6" s="21" customFormat="1" ht="14.25" customHeight="1">
      <c r="A247" s="16" t="s">
        <v>477</v>
      </c>
      <c r="B247" s="16" t="s">
        <v>680</v>
      </c>
      <c r="C247" s="16">
        <v>2</v>
      </c>
      <c r="D247" s="16" t="s">
        <v>881</v>
      </c>
      <c r="E247" s="16">
        <v>6</v>
      </c>
      <c r="F247" s="12" t="s">
        <v>998</v>
      </c>
    </row>
    <row r="248" spans="1:6" s="21" customFormat="1" ht="14.25" customHeight="1">
      <c r="A248" s="16" t="s">
        <v>477</v>
      </c>
      <c r="B248" s="16" t="s">
        <v>680</v>
      </c>
      <c r="C248" s="16">
        <v>2</v>
      </c>
      <c r="D248" s="16" t="s">
        <v>881</v>
      </c>
      <c r="E248" s="16">
        <v>7</v>
      </c>
      <c r="F248" s="12" t="s">
        <v>999</v>
      </c>
    </row>
    <row r="249" spans="1:6" s="21" customFormat="1" ht="14.25" customHeight="1">
      <c r="A249" s="16" t="s">
        <v>477</v>
      </c>
      <c r="B249" s="16" t="s">
        <v>680</v>
      </c>
      <c r="C249" s="16">
        <v>2</v>
      </c>
      <c r="D249" s="16" t="s">
        <v>880</v>
      </c>
      <c r="E249" s="16">
        <v>8</v>
      </c>
      <c r="F249" s="12" t="s">
        <v>1000</v>
      </c>
    </row>
    <row r="250" spans="1:6" s="21" customFormat="1" ht="14.25" customHeight="1">
      <c r="A250" s="16"/>
      <c r="B250" s="16"/>
      <c r="C250" s="16"/>
      <c r="D250" s="16"/>
      <c r="E250" s="16"/>
      <c r="F250" s="16"/>
    </row>
    <row r="251" spans="1:6" s="21" customFormat="1" ht="14.25" customHeight="1">
      <c r="A251" s="16" t="s">
        <v>477</v>
      </c>
      <c r="B251" s="16" t="s">
        <v>37</v>
      </c>
      <c r="C251" s="16">
        <v>0</v>
      </c>
      <c r="D251" s="16">
        <v>0</v>
      </c>
      <c r="E251" s="16"/>
      <c r="F251" s="16"/>
    </row>
    <row r="252" spans="1:6" s="21" customFormat="1" ht="14.25" customHeight="1">
      <c r="A252" s="16" t="s">
        <v>477</v>
      </c>
      <c r="B252" s="16" t="s">
        <v>37</v>
      </c>
      <c r="C252" s="16">
        <v>3</v>
      </c>
      <c r="D252" s="16" t="s">
        <v>880</v>
      </c>
      <c r="E252" s="16">
        <v>1</v>
      </c>
      <c r="F252" s="12" t="s">
        <v>29</v>
      </c>
    </row>
    <row r="253" spans="1:6" s="21" customFormat="1" ht="14.25" customHeight="1">
      <c r="A253" s="16" t="s">
        <v>477</v>
      </c>
      <c r="B253" s="16" t="s">
        <v>37</v>
      </c>
      <c r="C253" s="16">
        <v>3</v>
      </c>
      <c r="D253" s="16" t="s">
        <v>880</v>
      </c>
      <c r="E253" s="16">
        <v>2</v>
      </c>
      <c r="F253" s="12" t="s">
        <v>658</v>
      </c>
    </row>
    <row r="254" spans="1:6" s="21" customFormat="1" ht="14.25" customHeight="1">
      <c r="A254" s="16" t="s">
        <v>477</v>
      </c>
      <c r="B254" s="16" t="s">
        <v>37</v>
      </c>
      <c r="C254" s="16">
        <v>3</v>
      </c>
      <c r="D254" s="16" t="s">
        <v>881</v>
      </c>
      <c r="E254" s="16">
        <v>3</v>
      </c>
      <c r="F254" s="12" t="s">
        <v>783</v>
      </c>
    </row>
    <row r="255" spans="1:6" s="21" customFormat="1" ht="14.25" customHeight="1">
      <c r="A255" s="16" t="s">
        <v>477</v>
      </c>
      <c r="B255" s="16" t="s">
        <v>37</v>
      </c>
      <c r="C255" s="16">
        <v>3</v>
      </c>
      <c r="D255" s="16" t="s">
        <v>881</v>
      </c>
      <c r="E255" s="16">
        <v>4</v>
      </c>
      <c r="F255" s="12" t="s">
        <v>1001</v>
      </c>
    </row>
    <row r="256" spans="1:6" s="21" customFormat="1" ht="14.25" customHeight="1">
      <c r="A256" s="16" t="s">
        <v>477</v>
      </c>
      <c r="B256" s="16" t="s">
        <v>37</v>
      </c>
      <c r="C256" s="16">
        <v>3</v>
      </c>
      <c r="D256" s="16" t="s">
        <v>881</v>
      </c>
      <c r="E256" s="16">
        <v>5</v>
      </c>
      <c r="F256" s="12" t="s">
        <v>66</v>
      </c>
    </row>
    <row r="257" spans="1:6" ht="14.25" customHeight="1">
      <c r="A257" s="2" t="s">
        <v>477</v>
      </c>
      <c r="B257" s="2" t="s">
        <v>37</v>
      </c>
      <c r="C257" s="2">
        <v>3</v>
      </c>
      <c r="D257" s="2" t="s">
        <v>881</v>
      </c>
      <c r="E257" s="2">
        <v>6</v>
      </c>
      <c r="F257" s="13" t="s">
        <v>866</v>
      </c>
    </row>
    <row r="258" spans="1:6" ht="14.25" customHeight="1">
      <c r="A258" s="2" t="s">
        <v>477</v>
      </c>
      <c r="B258" s="2" t="s">
        <v>37</v>
      </c>
      <c r="C258" s="2">
        <v>3</v>
      </c>
      <c r="D258" s="2" t="s">
        <v>882</v>
      </c>
      <c r="E258" s="2">
        <v>7</v>
      </c>
      <c r="F258" s="13" t="s">
        <v>1002</v>
      </c>
    </row>
    <row r="259" spans="1:6" ht="14.25" customHeight="1">
      <c r="A259" s="2" t="s">
        <v>477</v>
      </c>
      <c r="B259" s="2" t="s">
        <v>37</v>
      </c>
      <c r="C259" s="2">
        <v>3</v>
      </c>
      <c r="D259" s="2" t="s">
        <v>880</v>
      </c>
      <c r="E259" s="2">
        <v>8</v>
      </c>
      <c r="F259" s="13" t="s">
        <v>437</v>
      </c>
    </row>
    <row r="260" spans="1:6" ht="14.25" customHeight="1">
      <c r="A260" s="2" t="s">
        <v>477</v>
      </c>
      <c r="B260" s="2" t="s">
        <v>37</v>
      </c>
      <c r="C260" s="2">
        <v>3</v>
      </c>
      <c r="D260" s="2" t="s">
        <v>880</v>
      </c>
      <c r="E260" s="2">
        <v>9</v>
      </c>
      <c r="F260" s="13" t="s">
        <v>1003</v>
      </c>
    </row>
    <row r="261" spans="1:6" ht="14.25" customHeight="1">
      <c r="A261" s="2" t="s">
        <v>477</v>
      </c>
      <c r="B261" s="2" t="s">
        <v>37</v>
      </c>
      <c r="C261" s="2">
        <v>3</v>
      </c>
      <c r="D261" s="2" t="s">
        <v>881</v>
      </c>
      <c r="E261" s="2">
        <v>10</v>
      </c>
      <c r="F261" s="13" t="s">
        <v>831</v>
      </c>
    </row>
    <row r="262" spans="1:6" ht="14.25" customHeight="1">
      <c r="A262" s="2" t="s">
        <v>477</v>
      </c>
      <c r="B262" s="2" t="s">
        <v>37</v>
      </c>
      <c r="C262" s="2">
        <v>3</v>
      </c>
      <c r="D262" s="2" t="s">
        <v>881</v>
      </c>
      <c r="E262" s="2">
        <v>11</v>
      </c>
      <c r="F262" s="13" t="s">
        <v>1004</v>
      </c>
    </row>
    <row r="263" spans="1:6" ht="14.25" customHeight="1">
      <c r="A263" s="2" t="s">
        <v>477</v>
      </c>
      <c r="B263" s="2" t="s">
        <v>37</v>
      </c>
      <c r="C263" s="2">
        <v>3</v>
      </c>
      <c r="D263" s="2" t="s">
        <v>882</v>
      </c>
      <c r="E263" s="2">
        <v>12</v>
      </c>
      <c r="F263" s="13" t="s">
        <v>367</v>
      </c>
    </row>
    <row r="264" spans="1:6" ht="14.25" customHeight="1">
      <c r="A264" s="2" t="s">
        <v>477</v>
      </c>
      <c r="B264" s="2" t="s">
        <v>37</v>
      </c>
      <c r="C264" s="2">
        <v>3</v>
      </c>
      <c r="D264" s="2" t="s">
        <v>882</v>
      </c>
      <c r="E264" s="2">
        <v>13</v>
      </c>
      <c r="F264" s="13" t="s">
        <v>1005</v>
      </c>
    </row>
    <row r="265" spans="1:6" ht="14.25" customHeight="1">
      <c r="A265" s="2" t="s">
        <v>477</v>
      </c>
      <c r="B265" s="2" t="s">
        <v>37</v>
      </c>
      <c r="C265" s="2">
        <v>3</v>
      </c>
      <c r="D265" s="2" t="s">
        <v>882</v>
      </c>
      <c r="E265" s="2">
        <v>14</v>
      </c>
      <c r="F265" s="13" t="s">
        <v>795</v>
      </c>
    </row>
    <row r="266" spans="1:6" ht="14.25" customHeight="1">
      <c r="A266" s="2"/>
      <c r="B266" s="2"/>
      <c r="C266" s="2"/>
      <c r="D266" s="7"/>
      <c r="E266" s="2"/>
      <c r="F266" s="2"/>
    </row>
    <row r="267" spans="1:6" s="7" customFormat="1" ht="14.25" customHeight="1">
      <c r="A267" s="2" t="s">
        <v>477</v>
      </c>
      <c r="B267" s="2" t="s">
        <v>568</v>
      </c>
      <c r="C267" s="2">
        <v>0</v>
      </c>
      <c r="D267" s="7">
        <v>0</v>
      </c>
      <c r="E267" s="2"/>
      <c r="F267" s="2"/>
    </row>
    <row r="268" spans="1:6" s="7" customFormat="1" ht="14.25" customHeight="1">
      <c r="A268" s="2" t="s">
        <v>477</v>
      </c>
      <c r="B268" s="2" t="s">
        <v>568</v>
      </c>
      <c r="C268" s="2">
        <v>3</v>
      </c>
      <c r="D268" s="2" t="s">
        <v>880</v>
      </c>
      <c r="E268" s="2">
        <v>1</v>
      </c>
      <c r="F268" s="2" t="s">
        <v>829</v>
      </c>
    </row>
    <row r="269" spans="1:6" s="7" customFormat="1" ht="14.25" customHeight="1">
      <c r="A269" s="2" t="s">
        <v>477</v>
      </c>
      <c r="B269" s="2" t="s">
        <v>568</v>
      </c>
      <c r="C269" s="2">
        <v>3</v>
      </c>
      <c r="D269" s="2" t="s">
        <v>881</v>
      </c>
      <c r="E269" s="2">
        <v>2</v>
      </c>
      <c r="F269" s="2" t="s">
        <v>531</v>
      </c>
    </row>
    <row r="270" spans="1:6" s="7" customFormat="1" ht="14.25" customHeight="1">
      <c r="A270" s="2" t="s">
        <v>477</v>
      </c>
      <c r="B270" s="2" t="s">
        <v>568</v>
      </c>
      <c r="C270" s="2">
        <v>3</v>
      </c>
      <c r="D270" s="2" t="s">
        <v>881</v>
      </c>
      <c r="E270" s="2">
        <v>3</v>
      </c>
      <c r="F270" s="2" t="s">
        <v>970</v>
      </c>
    </row>
    <row r="271" spans="1:6" s="7" customFormat="1" ht="14.25" customHeight="1">
      <c r="A271" s="2" t="s">
        <v>477</v>
      </c>
      <c r="B271" s="2" t="s">
        <v>568</v>
      </c>
      <c r="C271" s="2">
        <v>3</v>
      </c>
      <c r="D271" s="2" t="s">
        <v>881</v>
      </c>
      <c r="E271" s="2">
        <v>4</v>
      </c>
      <c r="F271" s="2" t="s">
        <v>213</v>
      </c>
    </row>
    <row r="272" spans="1:6" s="7" customFormat="1" ht="14.25" customHeight="1">
      <c r="A272" s="2" t="s">
        <v>477</v>
      </c>
      <c r="B272" s="2" t="s">
        <v>568</v>
      </c>
      <c r="C272" s="2">
        <v>3</v>
      </c>
      <c r="D272" s="2" t="s">
        <v>882</v>
      </c>
      <c r="E272" s="2">
        <v>5</v>
      </c>
      <c r="F272" s="2" t="s">
        <v>98</v>
      </c>
    </row>
    <row r="273" spans="1:6" ht="14.25" customHeight="1">
      <c r="A273" s="2"/>
      <c r="B273" s="2"/>
      <c r="C273" s="2"/>
      <c r="D273" s="2"/>
      <c r="E273" s="2"/>
      <c r="F273" s="2"/>
    </row>
    <row r="274" spans="1:6" s="7" customFormat="1" ht="14.25" customHeight="1">
      <c r="A274" s="2" t="s">
        <v>477</v>
      </c>
      <c r="B274" s="2" t="s">
        <v>776</v>
      </c>
      <c r="C274" s="2">
        <v>0</v>
      </c>
      <c r="D274" s="2">
        <v>0</v>
      </c>
      <c r="E274" s="2"/>
      <c r="F274" s="2"/>
    </row>
    <row r="275" spans="1:6" s="7" customFormat="1" ht="14.25" customHeight="1">
      <c r="A275" s="2" t="s">
        <v>477</v>
      </c>
      <c r="B275" s="2" t="s">
        <v>776</v>
      </c>
      <c r="C275" s="2">
        <v>3</v>
      </c>
      <c r="D275" s="2" t="s">
        <v>882</v>
      </c>
      <c r="E275" s="2">
        <v>1</v>
      </c>
      <c r="F275" s="2" t="s">
        <v>388</v>
      </c>
    </row>
    <row r="276" spans="1:6" s="7" customFormat="1" ht="14.25" customHeight="1">
      <c r="A276" s="2" t="s">
        <v>477</v>
      </c>
      <c r="B276" s="2" t="s">
        <v>776</v>
      </c>
      <c r="C276" s="2">
        <v>3</v>
      </c>
      <c r="D276" s="2" t="s">
        <v>882</v>
      </c>
      <c r="E276" s="2">
        <v>2</v>
      </c>
      <c r="F276" s="2" t="s">
        <v>628</v>
      </c>
    </row>
    <row r="277" spans="1:6" s="7" customFormat="1" ht="14.25" customHeight="1">
      <c r="A277" s="2" t="s">
        <v>477</v>
      </c>
      <c r="B277" s="2" t="s">
        <v>776</v>
      </c>
      <c r="C277" s="2">
        <v>3</v>
      </c>
      <c r="D277" s="2" t="s">
        <v>882</v>
      </c>
      <c r="E277" s="2">
        <v>3</v>
      </c>
      <c r="F277" s="2" t="s">
        <v>155</v>
      </c>
    </row>
    <row r="278" spans="1:6" s="7" customFormat="1" ht="14.25" customHeight="1">
      <c r="A278" s="2" t="s">
        <v>477</v>
      </c>
      <c r="B278" s="2" t="s">
        <v>776</v>
      </c>
      <c r="C278" s="2">
        <v>3</v>
      </c>
      <c r="D278" s="2" t="s">
        <v>881</v>
      </c>
      <c r="E278" s="2">
        <v>4</v>
      </c>
      <c r="F278" s="2" t="s">
        <v>134</v>
      </c>
    </row>
    <row r="279" spans="1:6" s="7" customFormat="1" ht="14.25" customHeight="1">
      <c r="A279" s="2" t="s">
        <v>477</v>
      </c>
      <c r="B279" s="2" t="s">
        <v>776</v>
      </c>
      <c r="C279" s="2">
        <v>3</v>
      </c>
      <c r="D279" s="2" t="s">
        <v>880</v>
      </c>
      <c r="E279" s="2">
        <v>5</v>
      </c>
      <c r="F279" s="2" t="s">
        <v>18</v>
      </c>
    </row>
    <row r="280" spans="1:6" s="7" customFormat="1" ht="14.25" customHeight="1">
      <c r="A280" s="2" t="s">
        <v>477</v>
      </c>
      <c r="B280" s="2" t="s">
        <v>776</v>
      </c>
      <c r="C280" s="2">
        <v>3</v>
      </c>
      <c r="D280" s="2" t="s">
        <v>880</v>
      </c>
      <c r="E280" s="2">
        <v>6</v>
      </c>
      <c r="F280" s="2" t="s">
        <v>460</v>
      </c>
    </row>
    <row r="281" spans="1:6" s="7" customFormat="1" ht="14.25" customHeight="1">
      <c r="A281" s="2" t="s">
        <v>477</v>
      </c>
      <c r="B281" s="2" t="s">
        <v>776</v>
      </c>
      <c r="C281" s="2">
        <v>3</v>
      </c>
      <c r="D281" s="7" t="s">
        <v>881</v>
      </c>
      <c r="E281" s="2">
        <v>7</v>
      </c>
      <c r="F281" s="2" t="s">
        <v>303</v>
      </c>
    </row>
    <row r="282" spans="1:6" s="7" customFormat="1" ht="14.25" customHeight="1">
      <c r="A282" s="2" t="s">
        <v>477</v>
      </c>
      <c r="B282" s="2" t="s">
        <v>776</v>
      </c>
      <c r="C282" s="2">
        <v>3</v>
      </c>
      <c r="D282" s="7" t="s">
        <v>881</v>
      </c>
      <c r="E282" s="2">
        <v>8</v>
      </c>
      <c r="F282" s="2" t="s">
        <v>508</v>
      </c>
    </row>
    <row r="283" spans="1:6" s="7" customFormat="1" ht="14.25" customHeight="1">
      <c r="A283" s="2"/>
      <c r="B283" s="2"/>
      <c r="C283" s="2"/>
      <c r="E283" s="2"/>
      <c r="F283" s="2"/>
    </row>
    <row r="284" spans="1:6" s="7" customFormat="1" ht="14.25" customHeight="1">
      <c r="A284" s="2" t="s">
        <v>477</v>
      </c>
      <c r="B284" s="2" t="s">
        <v>560</v>
      </c>
      <c r="C284" s="2">
        <v>0</v>
      </c>
      <c r="D284" s="7">
        <v>0</v>
      </c>
      <c r="E284" s="2"/>
      <c r="F284" s="2"/>
    </row>
    <row r="285" spans="1:6" ht="14.25" customHeight="1">
      <c r="A285" s="2" t="s">
        <v>477</v>
      </c>
      <c r="B285" s="2" t="s">
        <v>560</v>
      </c>
      <c r="C285" s="2">
        <v>3</v>
      </c>
      <c r="D285" s="2" t="s">
        <v>881</v>
      </c>
      <c r="E285" s="2">
        <v>1</v>
      </c>
      <c r="F285" s="2" t="s">
        <v>120</v>
      </c>
    </row>
    <row r="286" spans="1:6" ht="14.25" customHeight="1">
      <c r="A286" s="2" t="s">
        <v>477</v>
      </c>
      <c r="B286" s="2" t="s">
        <v>560</v>
      </c>
      <c r="C286" s="2">
        <v>3</v>
      </c>
      <c r="D286" s="2" t="s">
        <v>881</v>
      </c>
      <c r="E286" s="2">
        <v>2</v>
      </c>
      <c r="F286" s="2" t="s">
        <v>500</v>
      </c>
    </row>
    <row r="287" spans="1:6" ht="14.25" customHeight="1">
      <c r="A287" s="2" t="s">
        <v>477</v>
      </c>
      <c r="B287" s="2" t="s">
        <v>560</v>
      </c>
      <c r="C287" s="2">
        <v>3</v>
      </c>
      <c r="D287" s="2" t="s">
        <v>882</v>
      </c>
      <c r="E287" s="2">
        <v>3</v>
      </c>
      <c r="F287" s="2" t="s">
        <v>335</v>
      </c>
    </row>
    <row r="288" spans="1:6" ht="14.25" customHeight="1">
      <c r="A288" s="2" t="s">
        <v>477</v>
      </c>
      <c r="B288" s="2" t="s">
        <v>560</v>
      </c>
      <c r="C288" s="2">
        <v>3</v>
      </c>
      <c r="D288" s="2" t="s">
        <v>881</v>
      </c>
      <c r="E288" s="2">
        <v>4</v>
      </c>
      <c r="F288" s="2" t="s">
        <v>289</v>
      </c>
    </row>
    <row r="289" spans="1:6" ht="14.25" customHeight="1">
      <c r="A289" s="2" t="s">
        <v>477</v>
      </c>
      <c r="B289" s="2" t="s">
        <v>560</v>
      </c>
      <c r="C289" s="2">
        <v>3</v>
      </c>
      <c r="D289" s="2" t="s">
        <v>881</v>
      </c>
      <c r="E289" s="2">
        <v>5</v>
      </c>
      <c r="F289" s="2" t="s">
        <v>362</v>
      </c>
    </row>
    <row r="290" spans="1:6" ht="14.25" customHeight="1">
      <c r="A290" s="2" t="s">
        <v>477</v>
      </c>
      <c r="B290" s="2" t="s">
        <v>560</v>
      </c>
      <c r="C290" s="2">
        <v>3</v>
      </c>
      <c r="D290" s="2" t="s">
        <v>882</v>
      </c>
      <c r="E290" s="2">
        <v>6</v>
      </c>
      <c r="F290" s="2" t="s">
        <v>301</v>
      </c>
    </row>
    <row r="291" spans="1:6" ht="14.25" customHeight="1">
      <c r="A291" s="2" t="s">
        <v>477</v>
      </c>
      <c r="B291" s="2" t="s">
        <v>560</v>
      </c>
      <c r="C291" s="2">
        <v>3</v>
      </c>
      <c r="D291" s="7" t="s">
        <v>880</v>
      </c>
      <c r="E291" s="2">
        <v>7</v>
      </c>
      <c r="F291" s="2" t="s">
        <v>513</v>
      </c>
    </row>
    <row r="292" spans="1:6" ht="14.25" customHeight="1">
      <c r="A292" s="2" t="s">
        <v>477</v>
      </c>
      <c r="B292" s="2" t="s">
        <v>560</v>
      </c>
      <c r="C292" s="2">
        <v>3</v>
      </c>
      <c r="D292" s="7" t="s">
        <v>881</v>
      </c>
      <c r="E292" s="2">
        <v>8</v>
      </c>
      <c r="F292" s="2" t="s">
        <v>354</v>
      </c>
    </row>
    <row r="293" spans="1:6" ht="14.25" customHeight="1">
      <c r="A293" s="2"/>
      <c r="B293" s="2"/>
      <c r="C293" s="2"/>
      <c r="D293" s="7"/>
      <c r="E293" s="2"/>
      <c r="F293" s="2"/>
    </row>
    <row r="294" spans="1:6" ht="14.25" customHeight="1">
      <c r="A294" s="2" t="s">
        <v>477</v>
      </c>
      <c r="B294" s="2" t="s">
        <v>69</v>
      </c>
      <c r="C294" s="2">
        <v>0</v>
      </c>
      <c r="D294" s="7">
        <v>0</v>
      </c>
      <c r="E294" s="2"/>
      <c r="F294" s="2"/>
    </row>
    <row r="295" spans="1:6" ht="14.25" customHeight="1">
      <c r="A295" s="2" t="s">
        <v>477</v>
      </c>
      <c r="B295" s="2" t="s">
        <v>69</v>
      </c>
      <c r="C295" s="2">
        <v>3</v>
      </c>
      <c r="D295" s="2" t="s">
        <v>880</v>
      </c>
      <c r="E295" s="2">
        <v>1</v>
      </c>
      <c r="F295" s="2" t="s">
        <v>713</v>
      </c>
    </row>
    <row r="296" spans="1:6" ht="14.25" customHeight="1">
      <c r="A296" s="2" t="s">
        <v>477</v>
      </c>
      <c r="B296" s="2" t="s">
        <v>69</v>
      </c>
      <c r="C296" s="2">
        <v>3</v>
      </c>
      <c r="D296" s="2" t="s">
        <v>882</v>
      </c>
      <c r="E296" s="2">
        <v>2</v>
      </c>
      <c r="F296" s="2" t="s">
        <v>395</v>
      </c>
    </row>
    <row r="297" spans="1:6" ht="14.25" customHeight="1">
      <c r="A297" s="2" t="s">
        <v>477</v>
      </c>
      <c r="B297" s="2" t="s">
        <v>69</v>
      </c>
      <c r="C297" s="2">
        <v>3</v>
      </c>
      <c r="D297" s="2" t="s">
        <v>882</v>
      </c>
      <c r="E297" s="2">
        <v>3</v>
      </c>
      <c r="F297" s="2" t="s">
        <v>599</v>
      </c>
    </row>
    <row r="298" spans="1:6" ht="14.25" customHeight="1">
      <c r="A298" s="2" t="s">
        <v>477</v>
      </c>
      <c r="B298" s="2" t="s">
        <v>69</v>
      </c>
      <c r="C298" s="2">
        <v>3</v>
      </c>
      <c r="D298" s="2" t="s">
        <v>882</v>
      </c>
      <c r="E298" s="2">
        <v>4</v>
      </c>
      <c r="F298" s="2" t="s">
        <v>630</v>
      </c>
    </row>
    <row r="299" spans="1:6" ht="14.25" customHeight="1">
      <c r="A299" s="2" t="s">
        <v>477</v>
      </c>
      <c r="B299" s="2" t="s">
        <v>69</v>
      </c>
      <c r="C299" s="2">
        <v>3</v>
      </c>
      <c r="D299" s="7" t="s">
        <v>882</v>
      </c>
      <c r="E299" s="2">
        <v>5</v>
      </c>
      <c r="F299" s="2" t="s">
        <v>194</v>
      </c>
    </row>
    <row r="300" spans="1:6" ht="14.25" customHeight="1">
      <c r="A300" s="2" t="s">
        <v>477</v>
      </c>
      <c r="B300" s="2" t="s">
        <v>69</v>
      </c>
      <c r="C300" s="2">
        <v>3</v>
      </c>
      <c r="D300" s="2" t="s">
        <v>880</v>
      </c>
      <c r="E300" s="2">
        <v>6</v>
      </c>
      <c r="F300" s="2" t="s">
        <v>31</v>
      </c>
    </row>
    <row r="301" spans="1:6" ht="14.25" customHeight="1">
      <c r="A301" s="2"/>
      <c r="B301" s="2"/>
      <c r="C301" s="2"/>
      <c r="D301" s="7"/>
      <c r="E301" s="2"/>
      <c r="F301" s="2"/>
    </row>
    <row r="302" spans="1:6" s="7" customFormat="1" ht="14.25" customHeight="1">
      <c r="A302" s="2" t="s">
        <v>473</v>
      </c>
      <c r="B302" s="2" t="s">
        <v>649</v>
      </c>
      <c r="C302" s="2">
        <v>4</v>
      </c>
      <c r="D302" s="7">
        <v>0</v>
      </c>
      <c r="E302" s="2"/>
      <c r="F302" s="2"/>
    </row>
    <row r="303" spans="1:6" s="7" customFormat="1" ht="14.25" customHeight="1">
      <c r="A303" s="2" t="s">
        <v>473</v>
      </c>
      <c r="B303" s="2" t="s">
        <v>649</v>
      </c>
      <c r="C303" s="2">
        <v>1</v>
      </c>
      <c r="D303" s="2" t="s">
        <v>880</v>
      </c>
      <c r="E303" s="2">
        <v>1</v>
      </c>
      <c r="F303" s="2" t="s">
        <v>874</v>
      </c>
    </row>
    <row r="304" spans="1:6" s="7" customFormat="1" ht="14.25" customHeight="1">
      <c r="A304" s="2" t="s">
        <v>473</v>
      </c>
      <c r="B304" s="2" t="s">
        <v>649</v>
      </c>
      <c r="C304" s="2">
        <v>1</v>
      </c>
      <c r="D304" s="2" t="s">
        <v>880</v>
      </c>
      <c r="E304" s="2">
        <v>2</v>
      </c>
      <c r="F304" s="2" t="s">
        <v>232</v>
      </c>
    </row>
    <row r="305" spans="1:6" s="7" customFormat="1" ht="14.25" customHeight="1">
      <c r="A305" s="2" t="s">
        <v>473</v>
      </c>
      <c r="B305" s="2" t="s">
        <v>649</v>
      </c>
      <c r="C305" s="2">
        <v>1</v>
      </c>
      <c r="D305" s="2" t="s">
        <v>882</v>
      </c>
      <c r="E305" s="2">
        <v>3</v>
      </c>
      <c r="F305" s="2" t="s">
        <v>615</v>
      </c>
    </row>
    <row r="306" spans="1:6" s="7" customFormat="1" ht="14.25" customHeight="1">
      <c r="A306" s="2" t="s">
        <v>473</v>
      </c>
      <c r="B306" s="2" t="s">
        <v>649</v>
      </c>
      <c r="C306" s="2">
        <v>1</v>
      </c>
      <c r="D306" s="2" t="s">
        <v>882</v>
      </c>
      <c r="E306" s="2">
        <v>4</v>
      </c>
      <c r="F306" s="2" t="s">
        <v>189</v>
      </c>
    </row>
    <row r="307" spans="1:6" s="7" customFormat="1" ht="14.25" customHeight="1">
      <c r="A307" s="2" t="s">
        <v>473</v>
      </c>
      <c r="B307" s="2" t="s">
        <v>649</v>
      </c>
      <c r="C307" s="2">
        <v>1</v>
      </c>
      <c r="D307" s="2" t="s">
        <v>881</v>
      </c>
      <c r="E307" s="2">
        <v>5</v>
      </c>
      <c r="F307" s="2" t="s">
        <v>990</v>
      </c>
    </row>
    <row r="308" spans="1:6" s="7" customFormat="1" ht="14.25" customHeight="1">
      <c r="A308" s="2"/>
      <c r="B308" s="2"/>
      <c r="C308" s="2"/>
      <c r="D308" s="2"/>
      <c r="E308" s="2"/>
      <c r="F308" s="2"/>
    </row>
    <row r="309" spans="1:6" s="7" customFormat="1" ht="14.25" customHeight="1">
      <c r="A309" s="2" t="s">
        <v>473</v>
      </c>
      <c r="B309" s="2" t="s">
        <v>725</v>
      </c>
      <c r="C309" s="2">
        <v>0</v>
      </c>
      <c r="D309" s="2">
        <v>4</v>
      </c>
      <c r="E309" s="2"/>
      <c r="F309" s="2"/>
    </row>
    <row r="310" spans="1:6" s="7" customFormat="1" ht="14.25" customHeight="1">
      <c r="A310" s="2" t="s">
        <v>473</v>
      </c>
      <c r="B310" s="2" t="s">
        <v>725</v>
      </c>
      <c r="C310" s="2">
        <v>2</v>
      </c>
      <c r="D310" s="2" t="s">
        <v>881</v>
      </c>
      <c r="E310" s="2">
        <v>1</v>
      </c>
      <c r="F310" s="2" t="s">
        <v>953</v>
      </c>
    </row>
    <row r="311" spans="1:6" s="7" customFormat="1" ht="14.25" customHeight="1">
      <c r="A311" s="2" t="s">
        <v>473</v>
      </c>
      <c r="B311" s="2" t="s">
        <v>725</v>
      </c>
      <c r="C311" s="2">
        <v>2</v>
      </c>
      <c r="D311" s="2" t="s">
        <v>881</v>
      </c>
      <c r="E311" s="2">
        <v>2</v>
      </c>
      <c r="F311" s="2" t="s">
        <v>954</v>
      </c>
    </row>
    <row r="312" spans="1:6" s="7" customFormat="1" ht="14.25" customHeight="1">
      <c r="A312" s="2" t="s">
        <v>473</v>
      </c>
      <c r="B312" s="2" t="s">
        <v>725</v>
      </c>
      <c r="C312" s="2">
        <v>2</v>
      </c>
      <c r="D312" s="2" t="s">
        <v>882</v>
      </c>
      <c r="E312" s="2">
        <v>3</v>
      </c>
      <c r="F312" s="2" t="s">
        <v>955</v>
      </c>
    </row>
    <row r="313" spans="1:6" s="7" customFormat="1" ht="14.25" customHeight="1">
      <c r="A313" s="2"/>
      <c r="B313" s="2"/>
      <c r="C313" s="2"/>
      <c r="D313" s="2"/>
      <c r="E313" s="2"/>
      <c r="F313" s="2"/>
    </row>
    <row r="314" spans="1:6" s="7" customFormat="1" ht="14.25" customHeight="1">
      <c r="A314" s="2" t="s">
        <v>473</v>
      </c>
      <c r="B314" s="2" t="s">
        <v>348</v>
      </c>
      <c r="C314" s="2">
        <v>0</v>
      </c>
      <c r="D314" s="2">
        <v>0</v>
      </c>
      <c r="E314" s="2"/>
      <c r="F314" s="2"/>
    </row>
    <row r="315" spans="1:6" s="7" customFormat="1" ht="14.25" customHeight="1">
      <c r="A315" s="2" t="s">
        <v>473</v>
      </c>
      <c r="B315" s="2" t="s">
        <v>348</v>
      </c>
      <c r="C315" s="2">
        <v>3</v>
      </c>
      <c r="D315" s="2" t="s">
        <v>880</v>
      </c>
      <c r="E315" s="2">
        <v>1</v>
      </c>
      <c r="F315" s="6" t="s">
        <v>956</v>
      </c>
    </row>
    <row r="316" spans="1:6" s="7" customFormat="1" ht="14.25" customHeight="1">
      <c r="A316" s="2" t="s">
        <v>473</v>
      </c>
      <c r="B316" s="2" t="s">
        <v>348</v>
      </c>
      <c r="C316" s="2">
        <v>3</v>
      </c>
      <c r="D316" s="2" t="s">
        <v>881</v>
      </c>
      <c r="E316" s="2">
        <v>2</v>
      </c>
      <c r="F316" s="6" t="s">
        <v>957</v>
      </c>
    </row>
    <row r="317" spans="1:6" s="7" customFormat="1" ht="14.25" customHeight="1">
      <c r="A317" s="2" t="s">
        <v>473</v>
      </c>
      <c r="B317" s="2" t="s">
        <v>348</v>
      </c>
      <c r="C317" s="2">
        <v>3</v>
      </c>
      <c r="D317" s="2" t="s">
        <v>881</v>
      </c>
      <c r="E317" s="2">
        <v>3</v>
      </c>
      <c r="F317" s="6" t="s">
        <v>958</v>
      </c>
    </row>
    <row r="318" spans="1:6" s="7" customFormat="1" ht="14.25" customHeight="1">
      <c r="A318" s="2" t="s">
        <v>473</v>
      </c>
      <c r="B318" s="2" t="s">
        <v>348</v>
      </c>
      <c r="C318" s="2">
        <v>3</v>
      </c>
      <c r="D318" s="2" t="s">
        <v>882</v>
      </c>
      <c r="E318" s="2">
        <v>4</v>
      </c>
      <c r="F318" s="6" t="s">
        <v>959</v>
      </c>
    </row>
    <row r="319" spans="1:6" s="7" customFormat="1" ht="14.25" customHeight="1">
      <c r="A319" s="2"/>
      <c r="B319" s="2"/>
      <c r="C319" s="2"/>
      <c r="D319" s="2"/>
      <c r="E319" s="2"/>
      <c r="F319" s="2"/>
    </row>
    <row r="320" spans="1:6" s="7" customFormat="1" ht="14.25" customHeight="1">
      <c r="A320" s="2" t="s">
        <v>473</v>
      </c>
      <c r="B320" s="2" t="s">
        <v>104</v>
      </c>
      <c r="C320" s="2">
        <v>0</v>
      </c>
      <c r="D320" s="2">
        <v>0</v>
      </c>
      <c r="E320" s="2"/>
      <c r="F320" s="2"/>
    </row>
    <row r="321" spans="1:6" s="7" customFormat="1" ht="14.25" customHeight="1">
      <c r="A321" s="2" t="s">
        <v>473</v>
      </c>
      <c r="B321" s="2" t="s">
        <v>104</v>
      </c>
      <c r="C321" s="2">
        <v>3</v>
      </c>
      <c r="D321" s="2" t="s">
        <v>880</v>
      </c>
      <c r="E321" s="2">
        <v>1</v>
      </c>
      <c r="F321" s="2" t="s">
        <v>683</v>
      </c>
    </row>
    <row r="322" spans="1:6" s="7" customFormat="1" ht="14.25" customHeight="1">
      <c r="A322" s="2" t="s">
        <v>473</v>
      </c>
      <c r="B322" s="2" t="s">
        <v>104</v>
      </c>
      <c r="C322" s="2">
        <v>3</v>
      </c>
      <c r="D322" s="2" t="s">
        <v>881</v>
      </c>
      <c r="E322" s="2">
        <v>2</v>
      </c>
      <c r="F322" s="8" t="s">
        <v>960</v>
      </c>
    </row>
    <row r="323" spans="1:6" s="7" customFormat="1" ht="14.25" customHeight="1">
      <c r="A323" s="2" t="s">
        <v>473</v>
      </c>
      <c r="B323" s="2" t="s">
        <v>104</v>
      </c>
      <c r="C323" s="2">
        <v>3</v>
      </c>
      <c r="D323" s="2" t="s">
        <v>882</v>
      </c>
      <c r="E323" s="2">
        <v>3</v>
      </c>
      <c r="F323" s="2" t="s">
        <v>282</v>
      </c>
    </row>
    <row r="324" spans="1:6" s="7" customFormat="1" ht="14.25" customHeight="1">
      <c r="A324" s="2" t="s">
        <v>473</v>
      </c>
      <c r="B324" s="2" t="s">
        <v>104</v>
      </c>
      <c r="C324" s="2">
        <v>3</v>
      </c>
      <c r="D324" s="2" t="s">
        <v>882</v>
      </c>
      <c r="E324" s="2">
        <v>4</v>
      </c>
      <c r="F324" s="2" t="s">
        <v>710</v>
      </c>
    </row>
    <row r="325" spans="1:6" s="7" customFormat="1" ht="14.25" customHeight="1">
      <c r="A325" s="2" t="s">
        <v>473</v>
      </c>
      <c r="B325" s="2" t="s">
        <v>104</v>
      </c>
      <c r="C325" s="2">
        <v>3</v>
      </c>
      <c r="D325" s="2" t="s">
        <v>882</v>
      </c>
      <c r="E325" s="2">
        <v>5</v>
      </c>
      <c r="F325" s="2" t="s">
        <v>210</v>
      </c>
    </row>
    <row r="326" spans="1:6" s="7" customFormat="1" ht="14.25" customHeight="1">
      <c r="A326" s="2"/>
      <c r="B326" s="2"/>
      <c r="C326" s="2"/>
      <c r="D326" s="2"/>
      <c r="E326" s="2"/>
    </row>
    <row r="327" spans="1:6" s="7" customFormat="1" ht="14.25" customHeight="1">
      <c r="A327" s="2" t="s">
        <v>473</v>
      </c>
      <c r="B327" s="2" t="s">
        <v>523</v>
      </c>
      <c r="C327" s="2">
        <v>0</v>
      </c>
      <c r="D327" s="2">
        <v>0</v>
      </c>
      <c r="E327" s="2"/>
      <c r="F327" s="2"/>
    </row>
    <row r="328" spans="1:6" s="7" customFormat="1" ht="14.25" customHeight="1">
      <c r="A328" s="2" t="s">
        <v>473</v>
      </c>
      <c r="B328" s="2" t="s">
        <v>523</v>
      </c>
      <c r="C328" s="2">
        <v>3</v>
      </c>
      <c r="D328" s="2" t="s">
        <v>880</v>
      </c>
      <c r="E328" s="2">
        <v>1</v>
      </c>
      <c r="F328" s="2" t="s">
        <v>400</v>
      </c>
    </row>
    <row r="329" spans="1:6" s="7" customFormat="1" ht="14.25" customHeight="1">
      <c r="A329" s="2" t="s">
        <v>473</v>
      </c>
      <c r="B329" s="2" t="s">
        <v>523</v>
      </c>
      <c r="C329" s="2">
        <v>3</v>
      </c>
      <c r="D329" s="2" t="s">
        <v>881</v>
      </c>
      <c r="E329" s="2">
        <v>2</v>
      </c>
      <c r="F329" s="2" t="s">
        <v>761</v>
      </c>
    </row>
    <row r="330" spans="1:6" s="7" customFormat="1" ht="14.25" customHeight="1">
      <c r="A330" s="2" t="s">
        <v>473</v>
      </c>
      <c r="B330" s="2" t="s">
        <v>523</v>
      </c>
      <c r="C330" s="2">
        <v>3</v>
      </c>
      <c r="D330" s="2" t="s">
        <v>882</v>
      </c>
      <c r="E330" s="2">
        <v>3</v>
      </c>
      <c r="F330" s="2" t="s">
        <v>352</v>
      </c>
    </row>
    <row r="331" spans="1:6" s="7" customFormat="1" ht="14.25" customHeight="1">
      <c r="A331" s="2"/>
      <c r="B331" s="2"/>
      <c r="C331" s="2"/>
      <c r="D331" s="2"/>
      <c r="E331" s="2"/>
    </row>
    <row r="332" spans="1:6" s="7" customFormat="1" ht="14.25" customHeight="1">
      <c r="A332" s="2" t="s">
        <v>473</v>
      </c>
      <c r="B332" s="2" t="s">
        <v>518</v>
      </c>
      <c r="C332" s="2">
        <v>0</v>
      </c>
      <c r="D332" s="2">
        <v>0</v>
      </c>
      <c r="E332" s="2"/>
      <c r="F332" s="2"/>
    </row>
    <row r="333" spans="1:6" s="7" customFormat="1" ht="14.25" customHeight="1">
      <c r="A333" s="2" t="s">
        <v>473</v>
      </c>
      <c r="B333" s="2" t="s">
        <v>518</v>
      </c>
      <c r="C333" s="2">
        <v>3</v>
      </c>
      <c r="D333" s="2" t="s">
        <v>880</v>
      </c>
      <c r="E333" s="2">
        <v>1</v>
      </c>
      <c r="F333" s="2" t="s">
        <v>632</v>
      </c>
    </row>
    <row r="334" spans="1:6" s="7" customFormat="1" ht="14.25" customHeight="1">
      <c r="A334" s="2" t="s">
        <v>473</v>
      </c>
      <c r="B334" s="2" t="s">
        <v>518</v>
      </c>
      <c r="C334" s="2">
        <v>3</v>
      </c>
      <c r="D334" s="2" t="s">
        <v>881</v>
      </c>
      <c r="E334" s="2">
        <v>2</v>
      </c>
      <c r="F334" s="2" t="s">
        <v>443</v>
      </c>
    </row>
    <row r="335" spans="1:6" s="7" customFormat="1" ht="14.25" customHeight="1">
      <c r="A335" s="2" t="s">
        <v>473</v>
      </c>
      <c r="B335" s="2" t="s">
        <v>518</v>
      </c>
      <c r="C335" s="2">
        <v>3</v>
      </c>
      <c r="D335" s="2" t="s">
        <v>882</v>
      </c>
      <c r="E335" s="2">
        <v>3</v>
      </c>
      <c r="F335" s="2" t="s">
        <v>426</v>
      </c>
    </row>
    <row r="336" spans="1:6" s="7" customFormat="1" ht="14.25" customHeight="1">
      <c r="A336" s="2" t="s">
        <v>473</v>
      </c>
      <c r="B336" s="2" t="s">
        <v>518</v>
      </c>
      <c r="C336" s="2">
        <v>3</v>
      </c>
      <c r="D336" s="2" t="s">
        <v>882</v>
      </c>
      <c r="E336" s="2">
        <v>4</v>
      </c>
      <c r="F336" s="2" t="s">
        <v>221</v>
      </c>
    </row>
    <row r="337" spans="1:6" s="7" customFormat="1" ht="14.25" customHeight="1">
      <c r="A337" s="2"/>
      <c r="B337" s="2"/>
      <c r="C337" s="2"/>
      <c r="D337" s="2"/>
      <c r="E337" s="2"/>
      <c r="F337" s="2"/>
    </row>
    <row r="338" spans="1:6" s="7" customFormat="1" ht="14.25" customHeight="1">
      <c r="A338" s="2" t="s">
        <v>473</v>
      </c>
      <c r="B338" s="2" t="s">
        <v>759</v>
      </c>
      <c r="C338" s="2">
        <v>0</v>
      </c>
      <c r="D338" s="2">
        <v>0</v>
      </c>
      <c r="E338" s="2"/>
      <c r="F338" s="2"/>
    </row>
    <row r="339" spans="1:6" s="7" customFormat="1" ht="14.25" customHeight="1">
      <c r="A339" s="2" t="s">
        <v>473</v>
      </c>
      <c r="B339" s="2" t="s">
        <v>759</v>
      </c>
      <c r="C339" s="2">
        <v>3</v>
      </c>
      <c r="D339" s="2" t="s">
        <v>880</v>
      </c>
      <c r="E339" s="2">
        <v>1</v>
      </c>
      <c r="F339" s="2" t="s">
        <v>830</v>
      </c>
    </row>
    <row r="340" spans="1:6" s="7" customFormat="1" ht="14.25" customHeight="1">
      <c r="A340" s="2" t="s">
        <v>473</v>
      </c>
      <c r="B340" s="2" t="s">
        <v>759</v>
      </c>
      <c r="C340" s="2">
        <v>3</v>
      </c>
      <c r="D340" s="2" t="s">
        <v>881</v>
      </c>
      <c r="E340" s="2">
        <v>2</v>
      </c>
      <c r="F340" s="2" t="s">
        <v>499</v>
      </c>
    </row>
    <row r="341" spans="1:6" s="7" customFormat="1" ht="14.25" customHeight="1">
      <c r="A341" s="2"/>
      <c r="B341" s="2"/>
      <c r="C341" s="2"/>
      <c r="D341" s="2"/>
      <c r="E341" s="2"/>
      <c r="F341" s="2"/>
    </row>
    <row r="342" spans="1:6" s="7" customFormat="1" ht="14.25" customHeight="1">
      <c r="A342" s="2" t="s">
        <v>473</v>
      </c>
      <c r="B342" s="2" t="s">
        <v>845</v>
      </c>
      <c r="C342" s="2">
        <v>0</v>
      </c>
      <c r="D342" s="2">
        <v>0</v>
      </c>
      <c r="E342" s="2"/>
      <c r="F342" s="2"/>
    </row>
    <row r="343" spans="1:6" s="7" customFormat="1" ht="14.25" customHeight="1">
      <c r="A343" s="2" t="s">
        <v>473</v>
      </c>
      <c r="B343" s="2" t="s">
        <v>845</v>
      </c>
      <c r="C343" s="2">
        <v>3</v>
      </c>
      <c r="D343" s="2" t="s">
        <v>880</v>
      </c>
      <c r="E343" s="2">
        <v>1</v>
      </c>
      <c r="F343" s="2" t="s">
        <v>633</v>
      </c>
    </row>
    <row r="344" spans="1:6" s="7" customFormat="1" ht="14.25" customHeight="1">
      <c r="A344" s="2" t="s">
        <v>473</v>
      </c>
      <c r="B344" s="2" t="s">
        <v>845</v>
      </c>
      <c r="C344" s="2">
        <v>3</v>
      </c>
      <c r="D344" s="2" t="s">
        <v>880</v>
      </c>
      <c r="E344" s="2">
        <v>2</v>
      </c>
      <c r="F344" s="2" t="s">
        <v>677</v>
      </c>
    </row>
    <row r="345" spans="1:6" s="7" customFormat="1" ht="14.25" customHeight="1">
      <c r="A345" s="2" t="s">
        <v>473</v>
      </c>
      <c r="B345" s="2" t="s">
        <v>845</v>
      </c>
      <c r="C345" s="2">
        <v>3</v>
      </c>
      <c r="D345" s="2" t="s">
        <v>881</v>
      </c>
      <c r="E345" s="2">
        <v>3</v>
      </c>
      <c r="F345" s="2" t="s">
        <v>269</v>
      </c>
    </row>
    <row r="346" spans="1:6" s="7" customFormat="1" ht="14.25" customHeight="1">
      <c r="A346" s="2" t="s">
        <v>473</v>
      </c>
      <c r="B346" s="2" t="s">
        <v>845</v>
      </c>
      <c r="C346" s="2">
        <v>3</v>
      </c>
      <c r="D346" s="2" t="s">
        <v>882</v>
      </c>
      <c r="E346" s="2">
        <v>4</v>
      </c>
      <c r="F346" s="2" t="s">
        <v>809</v>
      </c>
    </row>
    <row r="347" spans="1:6" s="7" customFormat="1" ht="14.25" customHeight="1">
      <c r="A347" s="2" t="s">
        <v>473</v>
      </c>
      <c r="B347" s="2" t="s">
        <v>845</v>
      </c>
      <c r="C347" s="2">
        <v>3</v>
      </c>
      <c r="D347" s="2" t="s">
        <v>882</v>
      </c>
      <c r="E347" s="2">
        <v>5</v>
      </c>
      <c r="F347" s="2" t="s">
        <v>310</v>
      </c>
    </row>
    <row r="348" spans="1:6" s="7" customFormat="1" ht="14.25" customHeight="1">
      <c r="A348" s="2"/>
      <c r="B348" s="2"/>
      <c r="C348" s="2"/>
      <c r="D348" s="2"/>
      <c r="E348" s="2"/>
      <c r="F348" s="2"/>
    </row>
    <row r="349" spans="1:6" s="7" customFormat="1" ht="14.25" customHeight="1">
      <c r="A349" s="2" t="s">
        <v>473</v>
      </c>
      <c r="B349" s="2" t="s">
        <v>157</v>
      </c>
      <c r="C349" s="2">
        <v>0</v>
      </c>
      <c r="D349" s="2">
        <v>0</v>
      </c>
      <c r="E349" s="2"/>
      <c r="F349" s="2"/>
    </row>
    <row r="350" spans="1:6" s="7" customFormat="1" ht="14.25" customHeight="1">
      <c r="A350" s="2" t="s">
        <v>473</v>
      </c>
      <c r="B350" s="2" t="s">
        <v>157</v>
      </c>
      <c r="C350" s="2">
        <v>3</v>
      </c>
      <c r="D350" s="2" t="s">
        <v>880</v>
      </c>
      <c r="E350" s="2">
        <v>1</v>
      </c>
      <c r="F350" s="2" t="s">
        <v>172</v>
      </c>
    </row>
    <row r="351" spans="1:6" s="7" customFormat="1" ht="14.25" customHeight="1">
      <c r="A351" s="2" t="s">
        <v>473</v>
      </c>
      <c r="B351" s="2" t="s">
        <v>157</v>
      </c>
      <c r="C351" s="2">
        <v>3</v>
      </c>
      <c r="D351" s="2" t="s">
        <v>881</v>
      </c>
      <c r="E351" s="2">
        <v>2</v>
      </c>
      <c r="F351" s="2" t="s">
        <v>346</v>
      </c>
    </row>
    <row r="352" spans="1:6" s="7" customFormat="1" ht="14.25" customHeight="1">
      <c r="A352" s="2" t="s">
        <v>473</v>
      </c>
      <c r="B352" s="2" t="s">
        <v>157</v>
      </c>
      <c r="C352" s="2">
        <v>3</v>
      </c>
      <c r="D352" s="2" t="s">
        <v>882</v>
      </c>
      <c r="E352" s="2">
        <v>3</v>
      </c>
      <c r="F352" s="2" t="s">
        <v>842</v>
      </c>
    </row>
    <row r="353" spans="1:7" s="7" customFormat="1" ht="14.25" customHeight="1">
      <c r="A353" s="2"/>
      <c r="B353" s="2"/>
      <c r="C353" s="2"/>
      <c r="D353" s="2"/>
      <c r="E353" s="2"/>
      <c r="F353" s="2"/>
    </row>
    <row r="354" spans="1:7" s="7" customFormat="1" ht="14.25" customHeight="1">
      <c r="A354" s="2" t="s">
        <v>473</v>
      </c>
      <c r="B354" s="2" t="s">
        <v>455</v>
      </c>
      <c r="C354" s="2">
        <v>0</v>
      </c>
      <c r="D354" s="2">
        <v>0</v>
      </c>
      <c r="E354" s="2"/>
      <c r="F354" s="2"/>
    </row>
    <row r="355" spans="1:7" s="7" customFormat="1" ht="14.25" customHeight="1">
      <c r="A355" s="2" t="s">
        <v>473</v>
      </c>
      <c r="B355" s="2" t="s">
        <v>455</v>
      </c>
      <c r="C355" s="2">
        <v>3</v>
      </c>
      <c r="D355" s="2" t="s">
        <v>880</v>
      </c>
      <c r="E355" s="2">
        <v>1</v>
      </c>
      <c r="F355" s="2" t="s">
        <v>150</v>
      </c>
    </row>
    <row r="356" spans="1:7" s="7" customFormat="1" ht="14.25" customHeight="1">
      <c r="A356" s="2" t="s">
        <v>473</v>
      </c>
      <c r="B356" s="2" t="s">
        <v>455</v>
      </c>
      <c r="C356" s="2">
        <v>3</v>
      </c>
      <c r="D356" s="2" t="s">
        <v>880</v>
      </c>
      <c r="E356" s="2">
        <v>2</v>
      </c>
      <c r="F356" s="2" t="s">
        <v>235</v>
      </c>
    </row>
    <row r="357" spans="1:7" s="7" customFormat="1" ht="14.25" customHeight="1">
      <c r="A357" s="2" t="s">
        <v>473</v>
      </c>
      <c r="B357" s="2" t="s">
        <v>455</v>
      </c>
      <c r="C357" s="2">
        <v>3</v>
      </c>
      <c r="D357" s="2" t="s">
        <v>880</v>
      </c>
      <c r="E357" s="2">
        <v>3</v>
      </c>
      <c r="F357" s="2" t="s">
        <v>522</v>
      </c>
    </row>
    <row r="358" spans="1:7" s="7" customFormat="1" ht="14.25" customHeight="1">
      <c r="A358" s="2" t="s">
        <v>473</v>
      </c>
      <c r="B358" s="2" t="s">
        <v>455</v>
      </c>
      <c r="C358" s="2">
        <v>3</v>
      </c>
      <c r="D358" s="2" t="s">
        <v>880</v>
      </c>
      <c r="E358" s="2">
        <v>4</v>
      </c>
      <c r="F358" s="2" t="s">
        <v>813</v>
      </c>
    </row>
    <row r="359" spans="1:7" s="7" customFormat="1" ht="14.25" customHeight="1">
      <c r="A359" s="2" t="s">
        <v>473</v>
      </c>
      <c r="B359" s="2" t="s">
        <v>455</v>
      </c>
      <c r="C359" s="2">
        <v>3</v>
      </c>
      <c r="D359" s="2" t="s">
        <v>881</v>
      </c>
      <c r="E359" s="2">
        <v>5</v>
      </c>
      <c r="F359" s="2" t="s">
        <v>558</v>
      </c>
    </row>
    <row r="360" spans="1:7" s="7" customFormat="1" ht="14.25" customHeight="1">
      <c r="A360" s="2" t="s">
        <v>473</v>
      </c>
      <c r="B360" s="2" t="s">
        <v>455</v>
      </c>
      <c r="C360" s="2">
        <v>3</v>
      </c>
      <c r="D360" s="2" t="s">
        <v>882</v>
      </c>
      <c r="E360" s="2">
        <v>6</v>
      </c>
      <c r="F360" s="2" t="s">
        <v>246</v>
      </c>
    </row>
    <row r="361" spans="1:7" s="7" customFormat="1" ht="14.25" customHeight="1">
      <c r="A361" s="2"/>
      <c r="B361" s="2"/>
      <c r="C361" s="2"/>
      <c r="D361" s="2"/>
      <c r="E361" s="2"/>
      <c r="F361" s="2"/>
    </row>
    <row r="362" spans="1:7" s="7" customFormat="1" ht="14.25" customHeight="1">
      <c r="A362" s="2" t="s">
        <v>561</v>
      </c>
      <c r="B362" s="2" t="s">
        <v>1179</v>
      </c>
      <c r="C362" s="2">
        <v>1</v>
      </c>
      <c r="D362" s="2">
        <v>2</v>
      </c>
      <c r="E362" s="2"/>
      <c r="F362" s="2"/>
      <c r="G362" s="35">
        <v>41396</v>
      </c>
    </row>
    <row r="363" spans="1:7" s="7" customFormat="1" ht="14.25" customHeight="1">
      <c r="A363" s="2" t="s">
        <v>561</v>
      </c>
      <c r="B363" s="16" t="s">
        <v>1179</v>
      </c>
      <c r="C363" s="2">
        <v>1</v>
      </c>
      <c r="D363" s="2" t="s">
        <v>881</v>
      </c>
      <c r="E363" s="2">
        <v>1</v>
      </c>
      <c r="F363" s="31" t="s">
        <v>1180</v>
      </c>
      <c r="G363" s="35">
        <v>41396</v>
      </c>
    </row>
    <row r="364" spans="1:7" s="7" customFormat="1" ht="14.25" customHeight="1">
      <c r="A364" s="2" t="s">
        <v>561</v>
      </c>
      <c r="B364" s="16" t="s">
        <v>1179</v>
      </c>
      <c r="C364" s="2">
        <v>1</v>
      </c>
      <c r="D364" s="2" t="s">
        <v>880</v>
      </c>
      <c r="E364" s="2">
        <v>2</v>
      </c>
      <c r="F364" s="31" t="s">
        <v>1181</v>
      </c>
      <c r="G364" s="35">
        <v>41396</v>
      </c>
    </row>
    <row r="365" spans="1:7" s="7" customFormat="1" ht="14.25" customHeight="1">
      <c r="A365" s="2" t="s">
        <v>561</v>
      </c>
      <c r="B365" s="16" t="s">
        <v>1179</v>
      </c>
      <c r="C365" s="2">
        <v>1</v>
      </c>
      <c r="D365" s="2" t="s">
        <v>880</v>
      </c>
      <c r="E365" s="2">
        <v>3</v>
      </c>
      <c r="F365" s="31" t="s">
        <v>1182</v>
      </c>
      <c r="G365" s="35">
        <v>41396</v>
      </c>
    </row>
    <row r="366" spans="1:7" s="7" customFormat="1" ht="14.25" customHeight="1">
      <c r="A366" s="2" t="s">
        <v>561</v>
      </c>
      <c r="B366" s="16" t="s">
        <v>1179</v>
      </c>
      <c r="C366" s="2">
        <v>1</v>
      </c>
      <c r="D366" s="2" t="s">
        <v>880</v>
      </c>
      <c r="E366" s="2">
        <v>4</v>
      </c>
      <c r="F366" s="31" t="s">
        <v>1183</v>
      </c>
      <c r="G366" s="35">
        <v>41396</v>
      </c>
    </row>
    <row r="367" spans="1:7" s="7" customFormat="1" ht="14.25" customHeight="1">
      <c r="A367" s="2" t="s">
        <v>561</v>
      </c>
      <c r="B367" s="16" t="s">
        <v>1179</v>
      </c>
      <c r="C367" s="2">
        <v>1</v>
      </c>
      <c r="D367" s="2" t="s">
        <v>880</v>
      </c>
      <c r="E367" s="2">
        <v>5</v>
      </c>
      <c r="F367" s="31" t="s">
        <v>1184</v>
      </c>
      <c r="G367" s="35">
        <v>41396</v>
      </c>
    </row>
    <row r="368" spans="1:7" s="7" customFormat="1" ht="14.25" customHeight="1">
      <c r="A368" s="2"/>
      <c r="B368" s="16"/>
      <c r="C368" s="2"/>
      <c r="D368" s="2"/>
      <c r="E368" s="2"/>
      <c r="F368" s="30"/>
    </row>
    <row r="369" spans="1:7" s="21" customFormat="1" ht="14.25" customHeight="1">
      <c r="A369" s="16" t="s">
        <v>561</v>
      </c>
      <c r="B369" s="16" t="s">
        <v>1185</v>
      </c>
      <c r="C369" s="16">
        <v>1</v>
      </c>
      <c r="D369" s="16">
        <v>2</v>
      </c>
      <c r="E369" s="16"/>
      <c r="F369" s="30"/>
      <c r="G369" s="35">
        <v>41396</v>
      </c>
    </row>
    <row r="370" spans="1:7" s="21" customFormat="1" ht="14.25" customHeight="1">
      <c r="A370" s="16" t="s">
        <v>561</v>
      </c>
      <c r="B370" s="16" t="s">
        <v>1185</v>
      </c>
      <c r="C370" s="16">
        <v>1</v>
      </c>
      <c r="D370" s="16" t="s">
        <v>881</v>
      </c>
      <c r="E370" s="16">
        <v>1</v>
      </c>
      <c r="F370" s="31" t="s">
        <v>1186</v>
      </c>
      <c r="G370" s="35">
        <v>41396</v>
      </c>
    </row>
    <row r="371" spans="1:7" s="21" customFormat="1" ht="14.25" customHeight="1">
      <c r="A371" s="16" t="s">
        <v>561</v>
      </c>
      <c r="B371" s="16" t="s">
        <v>1185</v>
      </c>
      <c r="C371" s="16">
        <v>1</v>
      </c>
      <c r="D371" s="16" t="s">
        <v>880</v>
      </c>
      <c r="E371" s="16">
        <v>2</v>
      </c>
      <c r="F371" s="31" t="s">
        <v>1187</v>
      </c>
      <c r="G371" s="35">
        <v>41396</v>
      </c>
    </row>
    <row r="372" spans="1:7" s="21" customFormat="1" ht="14.25" customHeight="1">
      <c r="A372" s="16" t="s">
        <v>561</v>
      </c>
      <c r="B372" s="16" t="s">
        <v>1185</v>
      </c>
      <c r="C372" s="16">
        <v>1</v>
      </c>
      <c r="D372" s="16" t="s">
        <v>880</v>
      </c>
      <c r="E372" s="16">
        <v>3</v>
      </c>
      <c r="F372" s="31" t="s">
        <v>1188</v>
      </c>
      <c r="G372" s="35">
        <v>41396</v>
      </c>
    </row>
    <row r="373" spans="1:7" s="21" customFormat="1" ht="14.25" customHeight="1">
      <c r="A373" s="16" t="s">
        <v>561</v>
      </c>
      <c r="B373" s="16" t="s">
        <v>1185</v>
      </c>
      <c r="C373" s="16">
        <v>1</v>
      </c>
      <c r="D373" s="16" t="s">
        <v>880</v>
      </c>
      <c r="E373" s="16">
        <v>4</v>
      </c>
      <c r="F373" s="31" t="s">
        <v>1189</v>
      </c>
      <c r="G373" s="35">
        <v>41396</v>
      </c>
    </row>
    <row r="374" spans="1:7" s="21" customFormat="1" ht="14.25" customHeight="1">
      <c r="A374" s="16" t="s">
        <v>561</v>
      </c>
      <c r="B374" s="16" t="s">
        <v>1185</v>
      </c>
      <c r="C374" s="16">
        <v>1</v>
      </c>
      <c r="D374" s="16" t="s">
        <v>880</v>
      </c>
      <c r="E374" s="16">
        <v>5</v>
      </c>
      <c r="F374" s="31" t="s">
        <v>1190</v>
      </c>
      <c r="G374" s="35">
        <v>41396</v>
      </c>
    </row>
    <row r="375" spans="1:7" s="21" customFormat="1" ht="14.25" customHeight="1">
      <c r="A375" s="16" t="s">
        <v>561</v>
      </c>
      <c r="B375" s="16" t="s">
        <v>1185</v>
      </c>
      <c r="C375" s="16">
        <v>1</v>
      </c>
      <c r="D375" s="16" t="s">
        <v>880</v>
      </c>
      <c r="E375" s="16">
        <v>6</v>
      </c>
      <c r="F375" s="31" t="s">
        <v>1191</v>
      </c>
      <c r="G375" s="35">
        <v>41396</v>
      </c>
    </row>
    <row r="376" spans="1:7" s="21" customFormat="1" ht="14.25" customHeight="1">
      <c r="A376" s="16" t="s">
        <v>561</v>
      </c>
      <c r="B376" s="16" t="s">
        <v>1185</v>
      </c>
      <c r="C376" s="16">
        <v>1</v>
      </c>
      <c r="D376" s="16" t="s">
        <v>880</v>
      </c>
      <c r="E376" s="16">
        <v>7</v>
      </c>
      <c r="F376" s="31" t="s">
        <v>1192</v>
      </c>
      <c r="G376" s="35">
        <v>41396</v>
      </c>
    </row>
    <row r="377" spans="1:7" s="21" customFormat="1" ht="14.25" customHeight="1">
      <c r="A377" s="16" t="s">
        <v>561</v>
      </c>
      <c r="B377" s="16" t="s">
        <v>1185</v>
      </c>
      <c r="C377" s="16">
        <v>2</v>
      </c>
      <c r="D377" s="16" t="s">
        <v>881</v>
      </c>
      <c r="E377" s="16">
        <v>8</v>
      </c>
      <c r="F377" s="31" t="s">
        <v>1193</v>
      </c>
      <c r="G377" s="35">
        <v>41396</v>
      </c>
    </row>
    <row r="378" spans="1:7" s="21" customFormat="1" ht="14.25" customHeight="1">
      <c r="A378" s="16" t="s">
        <v>561</v>
      </c>
      <c r="B378" s="16" t="s">
        <v>1185</v>
      </c>
      <c r="C378" s="16">
        <v>2</v>
      </c>
      <c r="D378" s="16" t="s">
        <v>880</v>
      </c>
      <c r="E378" s="16">
        <v>9</v>
      </c>
      <c r="F378" s="31" t="s">
        <v>1194</v>
      </c>
      <c r="G378" s="35">
        <v>41396</v>
      </c>
    </row>
    <row r="379" spans="1:7" s="21" customFormat="1" ht="14.25" customHeight="1">
      <c r="A379" s="16" t="s">
        <v>561</v>
      </c>
      <c r="B379" s="16" t="s">
        <v>1185</v>
      </c>
      <c r="C379" s="16">
        <v>2</v>
      </c>
      <c r="D379" s="16" t="s">
        <v>881</v>
      </c>
      <c r="E379" s="16">
        <v>10</v>
      </c>
      <c r="F379" s="31" t="s">
        <v>1195</v>
      </c>
      <c r="G379" s="35">
        <v>41396</v>
      </c>
    </row>
    <row r="380" spans="1:7" s="21" customFormat="1" ht="14.25" customHeight="1">
      <c r="A380" s="16" t="s">
        <v>561</v>
      </c>
      <c r="B380" s="16" t="s">
        <v>1185</v>
      </c>
      <c r="C380" s="16">
        <v>2</v>
      </c>
      <c r="D380" s="16" t="s">
        <v>880</v>
      </c>
      <c r="E380" s="16">
        <v>11</v>
      </c>
      <c r="F380" s="31" t="s">
        <v>1196</v>
      </c>
      <c r="G380" s="35">
        <v>41396</v>
      </c>
    </row>
    <row r="381" spans="1:7" s="7" customFormat="1" ht="14.25" customHeight="1">
      <c r="A381" s="16" t="s">
        <v>561</v>
      </c>
      <c r="B381" s="16" t="s">
        <v>1185</v>
      </c>
      <c r="C381" s="2">
        <v>2</v>
      </c>
      <c r="D381" s="2" t="s">
        <v>880</v>
      </c>
      <c r="E381" s="16">
        <v>12</v>
      </c>
      <c r="F381" s="31" t="s">
        <v>1197</v>
      </c>
      <c r="G381" s="35">
        <v>41396</v>
      </c>
    </row>
    <row r="382" spans="1:7" s="7" customFormat="1" ht="14.25" customHeight="1">
      <c r="A382" s="16" t="s">
        <v>561</v>
      </c>
      <c r="B382" s="16" t="s">
        <v>1185</v>
      </c>
      <c r="C382" s="2">
        <v>2</v>
      </c>
      <c r="D382" s="2" t="s">
        <v>880</v>
      </c>
      <c r="E382" s="16">
        <v>13</v>
      </c>
      <c r="F382" s="31" t="s">
        <v>1198</v>
      </c>
      <c r="G382" s="35">
        <v>41396</v>
      </c>
    </row>
    <row r="383" spans="1:7" s="7" customFormat="1" ht="14.25" customHeight="1">
      <c r="A383" s="2"/>
      <c r="B383" s="16"/>
      <c r="C383" s="2"/>
      <c r="D383" s="2"/>
      <c r="E383" s="16"/>
      <c r="F383" s="30"/>
      <c r="G383" s="35"/>
    </row>
    <row r="384" spans="1:7" s="21" customFormat="1" ht="14.25" customHeight="1">
      <c r="A384" s="16" t="s">
        <v>561</v>
      </c>
      <c r="B384" s="16" t="s">
        <v>1199</v>
      </c>
      <c r="C384" s="16">
        <v>1</v>
      </c>
      <c r="D384" s="16">
        <v>2</v>
      </c>
      <c r="E384" s="16"/>
      <c r="F384" s="30"/>
      <c r="G384" s="35">
        <v>41396</v>
      </c>
    </row>
    <row r="385" spans="1:7" s="21" customFormat="1" ht="14.25" customHeight="1">
      <c r="A385" s="16" t="s">
        <v>561</v>
      </c>
      <c r="B385" s="16" t="s">
        <v>1199</v>
      </c>
      <c r="C385" s="16">
        <v>1</v>
      </c>
      <c r="D385" s="16" t="s">
        <v>880</v>
      </c>
      <c r="E385" s="16">
        <v>1</v>
      </c>
      <c r="F385" s="31" t="s">
        <v>1200</v>
      </c>
      <c r="G385" s="35">
        <v>41396</v>
      </c>
    </row>
    <row r="386" spans="1:7" s="21" customFormat="1" ht="14.25" customHeight="1">
      <c r="A386" s="16" t="s">
        <v>561</v>
      </c>
      <c r="B386" s="16" t="s">
        <v>1199</v>
      </c>
      <c r="C386" s="16">
        <v>1</v>
      </c>
      <c r="D386" s="16" t="s">
        <v>880</v>
      </c>
      <c r="E386" s="16">
        <v>2</v>
      </c>
      <c r="F386" s="31" t="s">
        <v>1201</v>
      </c>
      <c r="G386" s="35">
        <v>41396</v>
      </c>
    </row>
    <row r="387" spans="1:7" s="21" customFormat="1" ht="14.25" customHeight="1">
      <c r="A387" s="16" t="s">
        <v>561</v>
      </c>
      <c r="B387" s="16" t="s">
        <v>1199</v>
      </c>
      <c r="C387" s="16">
        <v>1</v>
      </c>
      <c r="D387" s="16" t="s">
        <v>881</v>
      </c>
      <c r="E387" s="16">
        <v>3</v>
      </c>
      <c r="F387" s="31" t="s">
        <v>1202</v>
      </c>
      <c r="G387" s="35">
        <v>41396</v>
      </c>
    </row>
    <row r="388" spans="1:7" s="21" customFormat="1" ht="14.25" customHeight="1">
      <c r="A388" s="16" t="s">
        <v>561</v>
      </c>
      <c r="B388" s="16" t="s">
        <v>1199</v>
      </c>
      <c r="C388" s="16">
        <v>1</v>
      </c>
      <c r="D388" s="16" t="s">
        <v>881</v>
      </c>
      <c r="E388" s="16">
        <v>4</v>
      </c>
      <c r="F388" s="31" t="s">
        <v>1203</v>
      </c>
      <c r="G388" s="35">
        <v>41396</v>
      </c>
    </row>
    <row r="389" spans="1:7" s="21" customFormat="1" ht="14.25" customHeight="1">
      <c r="A389" s="16" t="s">
        <v>561</v>
      </c>
      <c r="B389" s="16" t="s">
        <v>1199</v>
      </c>
      <c r="C389" s="16">
        <v>1</v>
      </c>
      <c r="D389" s="16" t="s">
        <v>881</v>
      </c>
      <c r="E389" s="16">
        <v>5</v>
      </c>
      <c r="F389" s="31" t="s">
        <v>1204</v>
      </c>
      <c r="G389" s="35">
        <v>41396</v>
      </c>
    </row>
    <row r="390" spans="1:7" s="21" customFormat="1" ht="14.25" customHeight="1">
      <c r="A390" s="16" t="s">
        <v>561</v>
      </c>
      <c r="B390" s="16" t="s">
        <v>1199</v>
      </c>
      <c r="C390" s="16">
        <v>2</v>
      </c>
      <c r="D390" s="16" t="s">
        <v>880</v>
      </c>
      <c r="E390" s="16">
        <v>6</v>
      </c>
      <c r="F390" s="31" t="s">
        <v>1205</v>
      </c>
      <c r="G390" s="35">
        <v>41396</v>
      </c>
    </row>
    <row r="391" spans="1:7" s="21" customFormat="1" ht="14.25" customHeight="1">
      <c r="A391" s="16" t="s">
        <v>561</v>
      </c>
      <c r="B391" s="16" t="s">
        <v>1199</v>
      </c>
      <c r="C391" s="16">
        <v>2</v>
      </c>
      <c r="D391" s="16" t="s">
        <v>880</v>
      </c>
      <c r="E391" s="16">
        <v>7</v>
      </c>
      <c r="F391" s="31" t="s">
        <v>1206</v>
      </c>
      <c r="G391" s="35">
        <v>41396</v>
      </c>
    </row>
    <row r="392" spans="1:7" s="21" customFormat="1" ht="14.25" customHeight="1">
      <c r="A392" s="16" t="s">
        <v>561</v>
      </c>
      <c r="B392" s="16" t="s">
        <v>1199</v>
      </c>
      <c r="C392" s="16">
        <v>2</v>
      </c>
      <c r="D392" s="16" t="s">
        <v>880</v>
      </c>
      <c r="E392" s="16">
        <v>8</v>
      </c>
      <c r="F392" s="31" t="s">
        <v>1207</v>
      </c>
      <c r="G392" s="35">
        <v>41396</v>
      </c>
    </row>
    <row r="393" spans="1:7" s="21" customFormat="1" ht="14.25" customHeight="1">
      <c r="A393" s="16" t="s">
        <v>561</v>
      </c>
      <c r="B393" s="16" t="s">
        <v>1199</v>
      </c>
      <c r="C393" s="16">
        <v>3</v>
      </c>
      <c r="D393" s="16" t="s">
        <v>880</v>
      </c>
      <c r="E393" s="16">
        <v>9</v>
      </c>
      <c r="F393" s="31" t="s">
        <v>1208</v>
      </c>
      <c r="G393" s="35">
        <v>41396</v>
      </c>
    </row>
    <row r="394" spans="1:7" s="21" customFormat="1" ht="14.25" customHeight="1">
      <c r="A394" s="16" t="s">
        <v>561</v>
      </c>
      <c r="B394" s="16" t="s">
        <v>1199</v>
      </c>
      <c r="C394" s="16">
        <v>3</v>
      </c>
      <c r="D394" s="16" t="s">
        <v>880</v>
      </c>
      <c r="E394" s="16">
        <v>10</v>
      </c>
      <c r="F394" s="31" t="s">
        <v>1209</v>
      </c>
      <c r="G394" s="35">
        <v>41396</v>
      </c>
    </row>
    <row r="395" spans="1:7" s="21" customFormat="1" ht="14.25" customHeight="1">
      <c r="A395" s="16" t="s">
        <v>561</v>
      </c>
      <c r="B395" s="16" t="s">
        <v>1199</v>
      </c>
      <c r="C395" s="16">
        <v>3</v>
      </c>
      <c r="D395" s="16" t="s">
        <v>881</v>
      </c>
      <c r="E395" s="16">
        <v>11</v>
      </c>
      <c r="F395" s="31" t="s">
        <v>1210</v>
      </c>
      <c r="G395" s="35">
        <v>41396</v>
      </c>
    </row>
    <row r="396" spans="1:7" s="21" customFormat="1" ht="14.25" customHeight="1">
      <c r="A396" s="16" t="s">
        <v>561</v>
      </c>
      <c r="B396" s="16" t="s">
        <v>1199</v>
      </c>
      <c r="C396" s="16">
        <v>3</v>
      </c>
      <c r="D396" s="16" t="s">
        <v>881</v>
      </c>
      <c r="E396" s="16">
        <v>12</v>
      </c>
      <c r="F396" s="31" t="s">
        <v>1211</v>
      </c>
      <c r="G396" s="35">
        <v>41396</v>
      </c>
    </row>
    <row r="397" spans="1:7" s="21" customFormat="1" ht="14.25" customHeight="1">
      <c r="A397" s="16" t="s">
        <v>561</v>
      </c>
      <c r="B397" s="16" t="s">
        <v>1199</v>
      </c>
      <c r="C397" s="16">
        <v>3</v>
      </c>
      <c r="D397" s="16" t="s">
        <v>880</v>
      </c>
      <c r="E397" s="16">
        <v>13</v>
      </c>
      <c r="F397" s="31" t="s">
        <v>1212</v>
      </c>
      <c r="G397" s="35">
        <v>41396</v>
      </c>
    </row>
    <row r="398" spans="1:7" s="21" customFormat="1" ht="14.25" customHeight="1">
      <c r="A398" s="16"/>
      <c r="B398" s="16"/>
      <c r="C398" s="16"/>
      <c r="D398" s="16"/>
      <c r="E398" s="16"/>
      <c r="F398" s="30"/>
      <c r="G398" s="35"/>
    </row>
    <row r="399" spans="1:7" s="21" customFormat="1" ht="14.25" customHeight="1">
      <c r="A399" s="16" t="s">
        <v>561</v>
      </c>
      <c r="B399" s="16" t="s">
        <v>1213</v>
      </c>
      <c r="C399" s="16">
        <v>0</v>
      </c>
      <c r="D399" s="16">
        <v>1</v>
      </c>
      <c r="E399" s="16"/>
      <c r="F399" s="30"/>
      <c r="G399" s="35">
        <v>41396</v>
      </c>
    </row>
    <row r="400" spans="1:7" s="21" customFormat="1" ht="14.25" customHeight="1">
      <c r="A400" s="16" t="s">
        <v>561</v>
      </c>
      <c r="B400" s="16" t="s">
        <v>1213</v>
      </c>
      <c r="C400" s="16">
        <v>2</v>
      </c>
      <c r="D400" s="16" t="s">
        <v>881</v>
      </c>
      <c r="E400" s="16">
        <v>1</v>
      </c>
      <c r="F400" s="31" t="s">
        <v>1214</v>
      </c>
      <c r="G400" s="35">
        <v>41396</v>
      </c>
    </row>
    <row r="401" spans="1:7" s="21" customFormat="1" ht="14.25" customHeight="1">
      <c r="A401" s="16" t="s">
        <v>561</v>
      </c>
      <c r="B401" s="16" t="s">
        <v>1213</v>
      </c>
      <c r="C401" s="16">
        <v>2</v>
      </c>
      <c r="D401" s="16" t="s">
        <v>881</v>
      </c>
      <c r="E401" s="16">
        <v>2</v>
      </c>
      <c r="F401" s="31" t="s">
        <v>1215</v>
      </c>
      <c r="G401" s="35">
        <v>41396</v>
      </c>
    </row>
    <row r="402" spans="1:7" s="21" customFormat="1" ht="14.25" customHeight="1">
      <c r="A402" s="16" t="s">
        <v>561</v>
      </c>
      <c r="B402" s="16" t="s">
        <v>1213</v>
      </c>
      <c r="C402" s="16">
        <v>2</v>
      </c>
      <c r="D402" s="16" t="s">
        <v>880</v>
      </c>
      <c r="E402" s="16">
        <v>3</v>
      </c>
      <c r="F402" s="31" t="s">
        <v>1216</v>
      </c>
      <c r="G402" s="35">
        <v>41396</v>
      </c>
    </row>
    <row r="403" spans="1:7" s="21" customFormat="1" ht="14.25" customHeight="1">
      <c r="A403" s="16" t="s">
        <v>561</v>
      </c>
      <c r="B403" s="16" t="s">
        <v>1213</v>
      </c>
      <c r="C403" s="16">
        <v>2</v>
      </c>
      <c r="D403" s="16" t="s">
        <v>880</v>
      </c>
      <c r="E403" s="16">
        <v>4</v>
      </c>
      <c r="F403" s="31" t="s">
        <v>1217</v>
      </c>
      <c r="G403" s="35">
        <v>41396</v>
      </c>
    </row>
    <row r="404" spans="1:7" s="21" customFormat="1" ht="14.25" customHeight="1">
      <c r="A404" s="16" t="s">
        <v>561</v>
      </c>
      <c r="B404" s="16" t="s">
        <v>1213</v>
      </c>
      <c r="C404" s="16">
        <v>2</v>
      </c>
      <c r="D404" s="16" t="s">
        <v>880</v>
      </c>
      <c r="E404" s="16">
        <v>5</v>
      </c>
      <c r="F404" s="31" t="s">
        <v>1218</v>
      </c>
      <c r="G404" s="35">
        <v>41396</v>
      </c>
    </row>
    <row r="405" spans="1:7" s="21" customFormat="1" ht="14.25" customHeight="1">
      <c r="A405" s="16" t="s">
        <v>561</v>
      </c>
      <c r="B405" s="16" t="s">
        <v>1213</v>
      </c>
      <c r="C405" s="16">
        <v>2</v>
      </c>
      <c r="D405" s="16" t="s">
        <v>880</v>
      </c>
      <c r="E405" s="16">
        <v>6</v>
      </c>
      <c r="F405" s="31" t="s">
        <v>1219</v>
      </c>
      <c r="G405" s="35">
        <v>41396</v>
      </c>
    </row>
    <row r="406" spans="1:7" s="21" customFormat="1" ht="14.25" customHeight="1">
      <c r="A406" s="16"/>
      <c r="B406" s="16"/>
      <c r="C406" s="16"/>
      <c r="D406" s="16"/>
      <c r="E406" s="16"/>
      <c r="F406" s="30"/>
      <c r="G406" s="35"/>
    </row>
    <row r="407" spans="1:7" s="7" customFormat="1" ht="14.25" customHeight="1">
      <c r="A407" s="2" t="s">
        <v>561</v>
      </c>
      <c r="B407" s="2" t="s">
        <v>231</v>
      </c>
      <c r="C407" s="2">
        <v>0</v>
      </c>
      <c r="D407" s="2">
        <v>2</v>
      </c>
      <c r="E407" s="2"/>
      <c r="F407" s="2"/>
      <c r="G407" s="35">
        <v>41396</v>
      </c>
    </row>
    <row r="408" spans="1:7" s="7" customFormat="1" ht="14.25" customHeight="1">
      <c r="A408" s="2" t="s">
        <v>561</v>
      </c>
      <c r="B408" s="2" t="s">
        <v>231</v>
      </c>
      <c r="C408" s="2">
        <v>2</v>
      </c>
      <c r="D408" s="2" t="s">
        <v>880</v>
      </c>
      <c r="E408" s="2">
        <v>1</v>
      </c>
      <c r="F408" s="31" t="s">
        <v>1220</v>
      </c>
      <c r="G408" s="35">
        <v>41396</v>
      </c>
    </row>
    <row r="409" spans="1:7" s="7" customFormat="1" ht="14.25" customHeight="1">
      <c r="A409" s="2" t="s">
        <v>561</v>
      </c>
      <c r="B409" s="2" t="s">
        <v>231</v>
      </c>
      <c r="C409" s="2">
        <v>2</v>
      </c>
      <c r="D409" s="2" t="s">
        <v>881</v>
      </c>
      <c r="E409" s="2">
        <v>2</v>
      </c>
      <c r="F409" s="31" t="s">
        <v>1068</v>
      </c>
      <c r="G409" s="35">
        <v>41396</v>
      </c>
    </row>
    <row r="410" spans="1:7" s="7" customFormat="1" ht="14.25" customHeight="1">
      <c r="A410" s="2" t="s">
        <v>561</v>
      </c>
      <c r="B410" s="2" t="s">
        <v>231</v>
      </c>
      <c r="C410" s="2">
        <v>2</v>
      </c>
      <c r="D410" s="2" t="s">
        <v>880</v>
      </c>
      <c r="E410" s="2">
        <v>3</v>
      </c>
      <c r="F410" s="31" t="s">
        <v>1221</v>
      </c>
      <c r="G410" s="35">
        <v>41396</v>
      </c>
    </row>
    <row r="411" spans="1:7" s="7" customFormat="1" ht="14.25" customHeight="1">
      <c r="A411" s="2" t="s">
        <v>561</v>
      </c>
      <c r="B411" s="2" t="s">
        <v>231</v>
      </c>
      <c r="C411" s="2">
        <v>2</v>
      </c>
      <c r="D411" s="2" t="s">
        <v>881</v>
      </c>
      <c r="E411" s="2">
        <v>4</v>
      </c>
      <c r="F411" s="31" t="s">
        <v>1222</v>
      </c>
      <c r="G411" s="35">
        <v>41396</v>
      </c>
    </row>
    <row r="412" spans="1:7" s="7" customFormat="1" ht="14.25" customHeight="1">
      <c r="A412" s="2" t="s">
        <v>561</v>
      </c>
      <c r="B412" s="2" t="s">
        <v>231</v>
      </c>
      <c r="C412" s="2">
        <v>2</v>
      </c>
      <c r="D412" s="2" t="s">
        <v>880</v>
      </c>
      <c r="E412" s="2">
        <v>5</v>
      </c>
      <c r="F412" s="31" t="s">
        <v>1223</v>
      </c>
      <c r="G412" s="35">
        <v>41396</v>
      </c>
    </row>
    <row r="413" spans="1:7" s="21" customFormat="1" ht="14.25" customHeight="1">
      <c r="A413" s="16" t="s">
        <v>561</v>
      </c>
      <c r="B413" s="16" t="s">
        <v>231</v>
      </c>
      <c r="C413" s="16">
        <v>3</v>
      </c>
      <c r="D413" s="16" t="s">
        <v>880</v>
      </c>
      <c r="E413" s="16">
        <v>6</v>
      </c>
      <c r="F413" s="31" t="s">
        <v>1224</v>
      </c>
      <c r="G413" s="35">
        <v>41396</v>
      </c>
    </row>
    <row r="414" spans="1:7" s="21" customFormat="1" ht="14.25" customHeight="1">
      <c r="A414" s="16" t="s">
        <v>561</v>
      </c>
      <c r="B414" s="16" t="s">
        <v>231</v>
      </c>
      <c r="C414" s="16">
        <v>3</v>
      </c>
      <c r="D414" s="16" t="s">
        <v>880</v>
      </c>
      <c r="E414" s="16">
        <v>7</v>
      </c>
      <c r="F414" s="31" t="s">
        <v>1225</v>
      </c>
      <c r="G414" s="35">
        <v>41396</v>
      </c>
    </row>
    <row r="415" spans="1:7" s="21" customFormat="1" ht="14.25" customHeight="1">
      <c r="A415" s="16" t="s">
        <v>561</v>
      </c>
      <c r="B415" s="16" t="s">
        <v>231</v>
      </c>
      <c r="C415" s="16">
        <v>3</v>
      </c>
      <c r="D415" s="16" t="s">
        <v>880</v>
      </c>
      <c r="E415" s="16">
        <v>8</v>
      </c>
      <c r="F415" s="31" t="s">
        <v>1226</v>
      </c>
      <c r="G415" s="35">
        <v>41396</v>
      </c>
    </row>
    <row r="416" spans="1:7" s="21" customFormat="1" ht="14.25" customHeight="1">
      <c r="A416" s="16" t="s">
        <v>561</v>
      </c>
      <c r="B416" s="16" t="s">
        <v>231</v>
      </c>
      <c r="C416" s="16">
        <v>3</v>
      </c>
      <c r="D416" s="16" t="s">
        <v>881</v>
      </c>
      <c r="E416" s="16">
        <v>9</v>
      </c>
      <c r="F416" s="6" t="s">
        <v>1227</v>
      </c>
      <c r="G416" s="35">
        <v>41396</v>
      </c>
    </row>
    <row r="417" spans="1:7" s="21" customFormat="1" ht="14.25" customHeight="1">
      <c r="A417" s="16"/>
      <c r="B417" s="16"/>
      <c r="C417" s="16"/>
      <c r="D417" s="16"/>
      <c r="E417" s="16"/>
      <c r="F417" s="30"/>
    </row>
    <row r="418" spans="1:7" s="7" customFormat="1" ht="14.25" customHeight="1">
      <c r="A418" s="2" t="s">
        <v>561</v>
      </c>
      <c r="B418" s="2" t="s">
        <v>733</v>
      </c>
      <c r="C418" s="2">
        <v>0</v>
      </c>
      <c r="D418" s="2">
        <v>1</v>
      </c>
      <c r="E418" s="2"/>
      <c r="F418" s="2"/>
      <c r="G418" s="35">
        <v>41396</v>
      </c>
    </row>
    <row r="419" spans="1:7" s="7" customFormat="1" ht="14.25" customHeight="1">
      <c r="A419" s="2" t="s">
        <v>561</v>
      </c>
      <c r="B419" s="2" t="s">
        <v>733</v>
      </c>
      <c r="C419" s="2">
        <v>2</v>
      </c>
      <c r="D419" s="2" t="s">
        <v>880</v>
      </c>
      <c r="E419" s="2">
        <v>1</v>
      </c>
      <c r="F419" s="31" t="s">
        <v>1069</v>
      </c>
      <c r="G419" s="35">
        <v>41396</v>
      </c>
    </row>
    <row r="420" spans="1:7" s="7" customFormat="1" ht="14.25" customHeight="1">
      <c r="A420" s="2" t="s">
        <v>561</v>
      </c>
      <c r="B420" s="2" t="s">
        <v>733</v>
      </c>
      <c r="C420" s="2">
        <v>2</v>
      </c>
      <c r="D420" s="2" t="s">
        <v>880</v>
      </c>
      <c r="E420" s="2">
        <v>2</v>
      </c>
      <c r="F420" s="31" t="s">
        <v>1070</v>
      </c>
      <c r="G420" s="35">
        <v>41396</v>
      </c>
    </row>
    <row r="421" spans="1:7" s="7" customFormat="1" ht="14.25" customHeight="1">
      <c r="A421" s="2" t="s">
        <v>561</v>
      </c>
      <c r="B421" s="2" t="s">
        <v>733</v>
      </c>
      <c r="C421" s="2">
        <v>2</v>
      </c>
      <c r="D421" s="2" t="s">
        <v>880</v>
      </c>
      <c r="E421" s="2">
        <v>3</v>
      </c>
      <c r="F421" s="31" t="s">
        <v>1228</v>
      </c>
      <c r="G421" s="35">
        <v>41396</v>
      </c>
    </row>
    <row r="422" spans="1:7" s="7" customFormat="1" ht="14.25" customHeight="1">
      <c r="A422" s="2" t="s">
        <v>561</v>
      </c>
      <c r="B422" s="2" t="s">
        <v>733</v>
      </c>
      <c r="C422" s="2">
        <v>2</v>
      </c>
      <c r="D422" s="2" t="s">
        <v>881</v>
      </c>
      <c r="E422" s="2">
        <v>4</v>
      </c>
      <c r="F422" s="31" t="s">
        <v>1229</v>
      </c>
      <c r="G422" s="35">
        <v>41396</v>
      </c>
    </row>
    <row r="423" spans="1:7" s="7" customFormat="1" ht="14.25" customHeight="1">
      <c r="A423" s="2" t="s">
        <v>561</v>
      </c>
      <c r="B423" s="2" t="s">
        <v>733</v>
      </c>
      <c r="C423" s="2">
        <v>2</v>
      </c>
      <c r="D423" s="2" t="s">
        <v>881</v>
      </c>
      <c r="E423" s="2">
        <v>5</v>
      </c>
      <c r="F423" s="31" t="s">
        <v>1230</v>
      </c>
      <c r="G423" s="35">
        <v>41396</v>
      </c>
    </row>
    <row r="424" spans="1:7" s="7" customFormat="1" ht="14.25" customHeight="1">
      <c r="A424" s="2" t="s">
        <v>561</v>
      </c>
      <c r="B424" s="2" t="s">
        <v>733</v>
      </c>
      <c r="C424" s="2">
        <v>3</v>
      </c>
      <c r="D424" s="2" t="s">
        <v>881</v>
      </c>
      <c r="E424" s="2">
        <v>6</v>
      </c>
      <c r="F424" s="31" t="s">
        <v>1231</v>
      </c>
      <c r="G424" s="35">
        <v>41396</v>
      </c>
    </row>
    <row r="425" spans="1:7" s="7" customFormat="1" ht="14.25" customHeight="1">
      <c r="A425" s="2" t="s">
        <v>561</v>
      </c>
      <c r="B425" s="2" t="s">
        <v>733</v>
      </c>
      <c r="C425" s="2">
        <v>3</v>
      </c>
      <c r="D425" s="2" t="s">
        <v>881</v>
      </c>
      <c r="E425" s="2">
        <v>7</v>
      </c>
      <c r="F425" s="31" t="s">
        <v>1232</v>
      </c>
      <c r="G425" s="35">
        <v>41396</v>
      </c>
    </row>
    <row r="426" spans="1:7" s="7" customFormat="1" ht="14.25" customHeight="1">
      <c r="A426" s="2" t="s">
        <v>561</v>
      </c>
      <c r="B426" s="2" t="s">
        <v>733</v>
      </c>
      <c r="C426" s="2">
        <v>3</v>
      </c>
      <c r="D426" s="2" t="s">
        <v>881</v>
      </c>
      <c r="E426" s="2">
        <v>8</v>
      </c>
      <c r="F426" s="31" t="s">
        <v>1233</v>
      </c>
      <c r="G426" s="35">
        <v>41396</v>
      </c>
    </row>
    <row r="427" spans="1:7" s="21" customFormat="1" ht="14.25" customHeight="1">
      <c r="A427" s="16" t="s">
        <v>561</v>
      </c>
      <c r="B427" s="16" t="s">
        <v>733</v>
      </c>
      <c r="C427" s="16">
        <v>3</v>
      </c>
      <c r="D427" s="16" t="s">
        <v>880</v>
      </c>
      <c r="E427" s="16">
        <v>9</v>
      </c>
      <c r="F427" s="31" t="s">
        <v>1234</v>
      </c>
      <c r="G427" s="35">
        <v>41396</v>
      </c>
    </row>
    <row r="428" spans="1:7" s="21" customFormat="1" ht="14.25" customHeight="1">
      <c r="A428" s="16" t="s">
        <v>561</v>
      </c>
      <c r="B428" s="16" t="s">
        <v>733</v>
      </c>
      <c r="C428" s="16">
        <v>3</v>
      </c>
      <c r="D428" s="16" t="s">
        <v>880</v>
      </c>
      <c r="E428" s="16">
        <v>10</v>
      </c>
      <c r="F428" s="31" t="s">
        <v>1235</v>
      </c>
      <c r="G428" s="35">
        <v>41396</v>
      </c>
    </row>
    <row r="429" spans="1:7" s="21" customFormat="1" ht="14.25" customHeight="1">
      <c r="A429" s="16" t="s">
        <v>561</v>
      </c>
      <c r="B429" s="16" t="s">
        <v>733</v>
      </c>
      <c r="C429" s="16">
        <v>3</v>
      </c>
      <c r="D429" s="16" t="s">
        <v>880</v>
      </c>
      <c r="E429" s="16">
        <v>11</v>
      </c>
      <c r="F429" s="31" t="s">
        <v>1236</v>
      </c>
      <c r="G429" s="35">
        <v>41396</v>
      </c>
    </row>
    <row r="430" spans="1:7" s="21" customFormat="1" ht="14.25" customHeight="1">
      <c r="A430" s="16" t="s">
        <v>561</v>
      </c>
      <c r="B430" s="16" t="s">
        <v>733</v>
      </c>
      <c r="C430" s="16">
        <v>3</v>
      </c>
      <c r="D430" s="16" t="s">
        <v>880</v>
      </c>
      <c r="E430" s="16">
        <v>12</v>
      </c>
      <c r="F430" s="31" t="s">
        <v>1237</v>
      </c>
      <c r="G430" s="35">
        <v>41396</v>
      </c>
    </row>
    <row r="431" spans="1:7" s="21" customFormat="1" ht="14.25" customHeight="1">
      <c r="A431" s="16" t="s">
        <v>561</v>
      </c>
      <c r="B431" s="16" t="s">
        <v>733</v>
      </c>
      <c r="C431" s="16">
        <v>3</v>
      </c>
      <c r="D431" s="16" t="s">
        <v>881</v>
      </c>
      <c r="E431" s="16">
        <v>13</v>
      </c>
      <c r="F431" s="31" t="s">
        <v>1238</v>
      </c>
      <c r="G431" s="35">
        <v>41396</v>
      </c>
    </row>
    <row r="432" spans="1:7" s="21" customFormat="1" ht="14.25" customHeight="1">
      <c r="A432" s="16" t="s">
        <v>561</v>
      </c>
      <c r="B432" s="16" t="s">
        <v>733</v>
      </c>
      <c r="C432" s="16">
        <v>3</v>
      </c>
      <c r="D432" s="16" t="s">
        <v>880</v>
      </c>
      <c r="E432" s="16">
        <v>14</v>
      </c>
      <c r="F432" s="31" t="s">
        <v>1239</v>
      </c>
      <c r="G432" s="35">
        <v>41396</v>
      </c>
    </row>
    <row r="433" spans="1:7" s="21" customFormat="1" ht="14.25" customHeight="1">
      <c r="A433" s="16"/>
      <c r="B433" s="16"/>
      <c r="C433" s="16"/>
      <c r="D433" s="16"/>
      <c r="E433" s="16"/>
      <c r="F433" s="30"/>
      <c r="G433" s="35"/>
    </row>
    <row r="434" spans="1:7" s="21" customFormat="1" ht="14.25" customHeight="1">
      <c r="A434" s="16" t="s">
        <v>564</v>
      </c>
      <c r="B434" s="16" t="s">
        <v>1240</v>
      </c>
      <c r="C434" s="16">
        <v>0</v>
      </c>
      <c r="D434" s="16">
        <v>0</v>
      </c>
      <c r="E434" s="16"/>
      <c r="F434" s="30"/>
      <c r="G434" s="35">
        <v>41396</v>
      </c>
    </row>
    <row r="435" spans="1:7" s="21" customFormat="1" ht="14.25" customHeight="1">
      <c r="A435" s="16" t="s">
        <v>564</v>
      </c>
      <c r="B435" s="16" t="s">
        <v>1240</v>
      </c>
      <c r="C435" s="16">
        <v>3</v>
      </c>
      <c r="D435" s="16" t="s">
        <v>880</v>
      </c>
      <c r="E435" s="16">
        <v>1</v>
      </c>
      <c r="F435" s="31" t="s">
        <v>1241</v>
      </c>
      <c r="G435" s="35">
        <v>41396</v>
      </c>
    </row>
    <row r="436" spans="1:7" s="21" customFormat="1" ht="14.25" customHeight="1">
      <c r="A436" s="16" t="s">
        <v>564</v>
      </c>
      <c r="B436" s="16" t="s">
        <v>1240</v>
      </c>
      <c r="C436" s="16">
        <v>3</v>
      </c>
      <c r="D436" s="16" t="s">
        <v>880</v>
      </c>
      <c r="E436" s="16">
        <v>2</v>
      </c>
      <c r="F436" s="31" t="s">
        <v>1242</v>
      </c>
      <c r="G436" s="35">
        <v>41396</v>
      </c>
    </row>
    <row r="437" spans="1:7" s="21" customFormat="1" ht="14.25" customHeight="1">
      <c r="A437" s="16" t="s">
        <v>564</v>
      </c>
      <c r="B437" s="16" t="s">
        <v>1240</v>
      </c>
      <c r="C437" s="16">
        <v>3</v>
      </c>
      <c r="D437" s="16" t="s">
        <v>881</v>
      </c>
      <c r="E437" s="16">
        <v>3</v>
      </c>
      <c r="F437" s="31" t="s">
        <v>1243</v>
      </c>
      <c r="G437" s="35">
        <v>41396</v>
      </c>
    </row>
    <row r="438" spans="1:7" s="21" customFormat="1" ht="14.25" customHeight="1">
      <c r="A438" s="16" t="s">
        <v>564</v>
      </c>
      <c r="B438" s="16" t="s">
        <v>1240</v>
      </c>
      <c r="C438" s="16">
        <v>3</v>
      </c>
      <c r="D438" s="16" t="s">
        <v>881</v>
      </c>
      <c r="E438" s="16">
        <v>4</v>
      </c>
      <c r="F438" s="31" t="s">
        <v>1244</v>
      </c>
      <c r="G438" s="35">
        <v>41396</v>
      </c>
    </row>
    <row r="439" spans="1:7" s="21" customFormat="1" ht="14.25" customHeight="1">
      <c r="A439" s="16" t="s">
        <v>564</v>
      </c>
      <c r="B439" s="16" t="s">
        <v>1240</v>
      </c>
      <c r="C439" s="16">
        <v>3</v>
      </c>
      <c r="D439" s="16" t="s">
        <v>881</v>
      </c>
      <c r="E439" s="16">
        <v>5</v>
      </c>
      <c r="F439" s="31" t="s">
        <v>1245</v>
      </c>
      <c r="G439" s="35">
        <v>41396</v>
      </c>
    </row>
    <row r="440" spans="1:7" s="21" customFormat="1" ht="14.25" customHeight="1">
      <c r="A440" s="16"/>
      <c r="B440" s="16"/>
      <c r="C440" s="16"/>
      <c r="D440" s="16"/>
      <c r="E440" s="16"/>
      <c r="F440" s="30"/>
      <c r="G440" s="35"/>
    </row>
    <row r="441" spans="1:7" s="21" customFormat="1" ht="14.25" customHeight="1">
      <c r="A441" s="16" t="s">
        <v>561</v>
      </c>
      <c r="B441" s="16" t="s">
        <v>1246</v>
      </c>
      <c r="C441" s="16">
        <v>0</v>
      </c>
      <c r="D441" s="16">
        <v>0</v>
      </c>
      <c r="E441" s="16" t="s">
        <v>976</v>
      </c>
      <c r="F441" s="30"/>
      <c r="G441" s="35">
        <v>41396</v>
      </c>
    </row>
    <row r="442" spans="1:7" s="21" customFormat="1" ht="14.25" customHeight="1">
      <c r="A442" s="16" t="s">
        <v>561</v>
      </c>
      <c r="B442" s="16" t="s">
        <v>1246</v>
      </c>
      <c r="C442" s="16">
        <v>3</v>
      </c>
      <c r="D442" s="16" t="s">
        <v>880</v>
      </c>
      <c r="E442" s="16">
        <v>1</v>
      </c>
      <c r="F442" s="31" t="s">
        <v>1247</v>
      </c>
      <c r="G442" s="35">
        <v>41396</v>
      </c>
    </row>
    <row r="443" spans="1:7" s="21" customFormat="1" ht="14.25" customHeight="1">
      <c r="A443" s="16" t="s">
        <v>561</v>
      </c>
      <c r="B443" s="16" t="s">
        <v>1246</v>
      </c>
      <c r="C443" s="16">
        <v>3</v>
      </c>
      <c r="D443" s="16" t="s">
        <v>880</v>
      </c>
      <c r="E443" s="16">
        <v>2</v>
      </c>
      <c r="F443" s="31" t="s">
        <v>1248</v>
      </c>
      <c r="G443" s="35">
        <v>41396</v>
      </c>
    </row>
    <row r="444" spans="1:7" s="21" customFormat="1" ht="14.25" customHeight="1">
      <c r="A444" s="16" t="s">
        <v>561</v>
      </c>
      <c r="B444" s="16" t="s">
        <v>1246</v>
      </c>
      <c r="C444" s="16">
        <v>3</v>
      </c>
      <c r="D444" s="16" t="s">
        <v>880</v>
      </c>
      <c r="E444" s="16">
        <v>3</v>
      </c>
      <c r="F444" s="31" t="s">
        <v>1249</v>
      </c>
      <c r="G444" s="35">
        <v>41396</v>
      </c>
    </row>
    <row r="445" spans="1:7" s="21" customFormat="1" ht="14.25" customHeight="1">
      <c r="A445" s="16" t="s">
        <v>561</v>
      </c>
      <c r="B445" s="16" t="s">
        <v>1246</v>
      </c>
      <c r="C445" s="16">
        <v>3</v>
      </c>
      <c r="D445" s="16" t="s">
        <v>880</v>
      </c>
      <c r="E445" s="16">
        <v>4</v>
      </c>
      <c r="F445" s="31" t="s">
        <v>1250</v>
      </c>
      <c r="G445" s="35">
        <v>41396</v>
      </c>
    </row>
    <row r="446" spans="1:7" s="21" customFormat="1" ht="14.25" customHeight="1">
      <c r="A446" s="16" t="s">
        <v>561</v>
      </c>
      <c r="B446" s="16" t="s">
        <v>1246</v>
      </c>
      <c r="C446" s="16">
        <v>3</v>
      </c>
      <c r="D446" s="16" t="s">
        <v>880</v>
      </c>
      <c r="E446" s="16">
        <v>5</v>
      </c>
      <c r="F446" s="31" t="s">
        <v>1251</v>
      </c>
      <c r="G446" s="35">
        <v>41396</v>
      </c>
    </row>
    <row r="447" spans="1:7" s="21" customFormat="1" ht="14.25" customHeight="1">
      <c r="A447" s="16" t="s">
        <v>561</v>
      </c>
      <c r="B447" s="16" t="s">
        <v>1246</v>
      </c>
      <c r="C447" s="16">
        <v>3</v>
      </c>
      <c r="D447" s="16" t="s">
        <v>880</v>
      </c>
      <c r="E447" s="16">
        <v>6</v>
      </c>
      <c r="F447" s="31" t="s">
        <v>1252</v>
      </c>
      <c r="G447" s="35">
        <v>41396</v>
      </c>
    </row>
    <row r="448" spans="1:7" s="21" customFormat="1" ht="14.25" customHeight="1">
      <c r="A448" s="16" t="s">
        <v>561</v>
      </c>
      <c r="B448" s="16" t="s">
        <v>1246</v>
      </c>
      <c r="C448" s="16">
        <v>3</v>
      </c>
      <c r="D448" s="16" t="s">
        <v>880</v>
      </c>
      <c r="E448" s="16">
        <v>7</v>
      </c>
      <c r="F448" s="31" t="s">
        <v>1253</v>
      </c>
      <c r="G448" s="35">
        <v>41396</v>
      </c>
    </row>
    <row r="449" spans="1:7" s="21" customFormat="1" ht="14.25" customHeight="1">
      <c r="A449" s="16" t="s">
        <v>561</v>
      </c>
      <c r="B449" s="16" t="s">
        <v>1246</v>
      </c>
      <c r="C449" s="16">
        <v>3</v>
      </c>
      <c r="D449" s="16" t="s">
        <v>880</v>
      </c>
      <c r="E449" s="16">
        <v>8</v>
      </c>
      <c r="F449" s="31" t="s">
        <v>1254</v>
      </c>
      <c r="G449" s="35">
        <v>41396</v>
      </c>
    </row>
    <row r="450" spans="1:7" s="21" customFormat="1" ht="14.25" customHeight="1">
      <c r="A450" s="16"/>
      <c r="B450" s="16"/>
      <c r="C450" s="16"/>
      <c r="D450" s="16"/>
      <c r="E450" s="16"/>
      <c r="F450" s="30"/>
      <c r="G450" s="35"/>
    </row>
    <row r="451" spans="1:7" s="7" customFormat="1" ht="14.25" customHeight="1">
      <c r="A451" s="2" t="s">
        <v>561</v>
      </c>
      <c r="B451" s="2" t="s">
        <v>703</v>
      </c>
      <c r="C451" s="2">
        <v>0</v>
      </c>
      <c r="D451" s="2">
        <v>0</v>
      </c>
      <c r="E451" s="2"/>
      <c r="F451" s="2"/>
      <c r="G451" s="35">
        <v>41396</v>
      </c>
    </row>
    <row r="452" spans="1:7" s="7" customFormat="1" ht="14.25" customHeight="1">
      <c r="A452" s="2" t="s">
        <v>561</v>
      </c>
      <c r="B452" s="2" t="s">
        <v>703</v>
      </c>
      <c r="C452" s="2">
        <v>3</v>
      </c>
      <c r="D452" s="2" t="s">
        <v>880</v>
      </c>
      <c r="E452" s="2">
        <v>1</v>
      </c>
      <c r="F452" s="31" t="s">
        <v>1255</v>
      </c>
      <c r="G452" s="35">
        <v>41396</v>
      </c>
    </row>
    <row r="453" spans="1:7" s="7" customFormat="1" ht="14.25" customHeight="1">
      <c r="A453" s="2" t="s">
        <v>561</v>
      </c>
      <c r="B453" s="2" t="s">
        <v>703</v>
      </c>
      <c r="C453" s="2">
        <v>3</v>
      </c>
      <c r="D453" s="2" t="s">
        <v>880</v>
      </c>
      <c r="E453" s="2">
        <v>2</v>
      </c>
      <c r="F453" s="31" t="s">
        <v>1256</v>
      </c>
      <c r="G453" s="35">
        <v>41396</v>
      </c>
    </row>
    <row r="454" spans="1:7" s="7" customFormat="1" ht="14.25" customHeight="1">
      <c r="A454" s="2" t="s">
        <v>561</v>
      </c>
      <c r="B454" s="2" t="s">
        <v>703</v>
      </c>
      <c r="C454" s="2">
        <v>3</v>
      </c>
      <c r="D454" s="2" t="s">
        <v>880</v>
      </c>
      <c r="E454" s="2">
        <v>3</v>
      </c>
      <c r="F454" s="31" t="s">
        <v>1257</v>
      </c>
      <c r="G454" s="35">
        <v>41396</v>
      </c>
    </row>
    <row r="455" spans="1:7" s="7" customFormat="1" ht="14.25" customHeight="1">
      <c r="A455" s="2" t="s">
        <v>561</v>
      </c>
      <c r="B455" s="2" t="s">
        <v>703</v>
      </c>
      <c r="C455" s="2">
        <v>3</v>
      </c>
      <c r="D455" s="2" t="s">
        <v>880</v>
      </c>
      <c r="E455" s="2">
        <v>4</v>
      </c>
      <c r="F455" s="31" t="s">
        <v>1258</v>
      </c>
      <c r="G455" s="35">
        <v>41396</v>
      </c>
    </row>
    <row r="456" spans="1:7" s="7" customFormat="1" ht="14.25" customHeight="1">
      <c r="A456" s="2" t="s">
        <v>561</v>
      </c>
      <c r="B456" s="2" t="s">
        <v>703</v>
      </c>
      <c r="C456" s="2">
        <v>3</v>
      </c>
      <c r="D456" s="2" t="s">
        <v>880</v>
      </c>
      <c r="E456" s="2">
        <v>5</v>
      </c>
      <c r="F456" s="31" t="s">
        <v>1259</v>
      </c>
      <c r="G456" s="35">
        <v>41396</v>
      </c>
    </row>
    <row r="457" spans="1:7" s="21" customFormat="1" ht="14.25" customHeight="1">
      <c r="A457" s="16" t="s">
        <v>561</v>
      </c>
      <c r="B457" s="16" t="s">
        <v>703</v>
      </c>
      <c r="C457" s="16">
        <v>3</v>
      </c>
      <c r="D457" s="16" t="s">
        <v>880</v>
      </c>
      <c r="E457" s="16">
        <v>6</v>
      </c>
      <c r="F457" s="31" t="s">
        <v>1260</v>
      </c>
      <c r="G457" s="35">
        <v>41396</v>
      </c>
    </row>
    <row r="458" spans="1:7" s="21" customFormat="1" ht="14.25" customHeight="1">
      <c r="A458" s="16" t="s">
        <v>561</v>
      </c>
      <c r="B458" s="16" t="s">
        <v>703</v>
      </c>
      <c r="C458" s="16">
        <v>3</v>
      </c>
      <c r="D458" s="16" t="s">
        <v>880</v>
      </c>
      <c r="E458" s="16">
        <v>7</v>
      </c>
      <c r="F458" s="31" t="s">
        <v>1261</v>
      </c>
      <c r="G458" s="35">
        <v>41396</v>
      </c>
    </row>
    <row r="459" spans="1:7" s="21" customFormat="1" ht="14.25" customHeight="1">
      <c r="A459" s="16"/>
      <c r="B459" s="16"/>
      <c r="C459" s="16"/>
      <c r="D459" s="16"/>
      <c r="E459" s="16"/>
      <c r="F459" s="30"/>
      <c r="G459" s="35"/>
    </row>
    <row r="460" spans="1:7" s="21" customFormat="1" ht="14.25" customHeight="1">
      <c r="A460" s="2" t="s">
        <v>561</v>
      </c>
      <c r="B460" s="2" t="s">
        <v>358</v>
      </c>
      <c r="C460" s="2">
        <v>0</v>
      </c>
      <c r="D460" s="2">
        <v>0</v>
      </c>
      <c r="E460" s="2"/>
      <c r="F460" s="2"/>
      <c r="G460" s="35">
        <v>41396</v>
      </c>
    </row>
    <row r="461" spans="1:7" s="21" customFormat="1" ht="14.25" customHeight="1">
      <c r="A461" s="2" t="s">
        <v>561</v>
      </c>
      <c r="B461" s="2" t="s">
        <v>358</v>
      </c>
      <c r="C461" s="2">
        <v>3</v>
      </c>
      <c r="D461" s="2" t="s">
        <v>880</v>
      </c>
      <c r="E461" s="2">
        <v>1</v>
      </c>
      <c r="F461" s="31" t="s">
        <v>1262</v>
      </c>
      <c r="G461" s="35">
        <v>41396</v>
      </c>
    </row>
    <row r="462" spans="1:7" s="21" customFormat="1" ht="14.25" customHeight="1">
      <c r="A462" s="2" t="s">
        <v>561</v>
      </c>
      <c r="B462" s="2" t="s">
        <v>358</v>
      </c>
      <c r="C462" s="2">
        <v>3</v>
      </c>
      <c r="D462" s="2" t="s">
        <v>880</v>
      </c>
      <c r="E462" s="2">
        <v>2</v>
      </c>
      <c r="F462" s="31" t="s">
        <v>1263</v>
      </c>
      <c r="G462" s="35">
        <v>41396</v>
      </c>
    </row>
    <row r="463" spans="1:7" s="21" customFormat="1" ht="14.25" customHeight="1">
      <c r="A463" s="2" t="s">
        <v>561</v>
      </c>
      <c r="B463" s="2" t="s">
        <v>358</v>
      </c>
      <c r="C463" s="2">
        <v>3</v>
      </c>
      <c r="D463" s="2" t="s">
        <v>880</v>
      </c>
      <c r="E463" s="2">
        <v>3</v>
      </c>
      <c r="F463" s="31" t="s">
        <v>986</v>
      </c>
      <c r="G463" s="35">
        <v>41396</v>
      </c>
    </row>
    <row r="464" spans="1:7" s="21" customFormat="1" ht="14.25" customHeight="1">
      <c r="A464" s="2" t="s">
        <v>561</v>
      </c>
      <c r="B464" s="2" t="s">
        <v>358</v>
      </c>
      <c r="C464" s="2">
        <v>3</v>
      </c>
      <c r="D464" s="2" t="s">
        <v>880</v>
      </c>
      <c r="E464" s="2">
        <v>4</v>
      </c>
      <c r="F464" s="31" t="s">
        <v>987</v>
      </c>
      <c r="G464" s="35">
        <v>41396</v>
      </c>
    </row>
    <row r="465" spans="1:7" s="21" customFormat="1" ht="14.25" customHeight="1">
      <c r="A465" s="2" t="s">
        <v>561</v>
      </c>
      <c r="B465" s="2" t="s">
        <v>358</v>
      </c>
      <c r="C465" s="2">
        <v>3</v>
      </c>
      <c r="D465" s="2" t="s">
        <v>880</v>
      </c>
      <c r="E465" s="2">
        <v>5</v>
      </c>
      <c r="F465" s="31" t="s">
        <v>988</v>
      </c>
      <c r="G465" s="35">
        <v>41396</v>
      </c>
    </row>
    <row r="466" spans="1:7" s="21" customFormat="1" ht="14.25" customHeight="1">
      <c r="A466" s="2" t="s">
        <v>561</v>
      </c>
      <c r="B466" s="2" t="s">
        <v>358</v>
      </c>
      <c r="C466" s="2">
        <v>3</v>
      </c>
      <c r="D466" s="2" t="s">
        <v>881</v>
      </c>
      <c r="E466" s="2">
        <v>6</v>
      </c>
      <c r="F466" s="31" t="s">
        <v>1264</v>
      </c>
      <c r="G466" s="35">
        <v>41396</v>
      </c>
    </row>
    <row r="467" spans="1:7" s="21" customFormat="1" ht="14.25" customHeight="1">
      <c r="A467" s="2" t="s">
        <v>561</v>
      </c>
      <c r="B467" s="2" t="s">
        <v>358</v>
      </c>
      <c r="C467" s="2">
        <v>3</v>
      </c>
      <c r="D467" s="2" t="s">
        <v>880</v>
      </c>
      <c r="E467" s="2">
        <v>7</v>
      </c>
      <c r="F467" s="31" t="s">
        <v>989</v>
      </c>
      <c r="G467" s="35">
        <v>41396</v>
      </c>
    </row>
    <row r="468" spans="1:7" s="21" customFormat="1" ht="14.25" customHeight="1">
      <c r="A468" s="2" t="s">
        <v>561</v>
      </c>
      <c r="B468" s="2" t="s">
        <v>358</v>
      </c>
      <c r="C468" s="2">
        <v>3</v>
      </c>
      <c r="D468" s="2" t="s">
        <v>881</v>
      </c>
      <c r="E468" s="2">
        <v>8</v>
      </c>
      <c r="F468" s="31" t="s">
        <v>1265</v>
      </c>
      <c r="G468" s="35">
        <v>41396</v>
      </c>
    </row>
    <row r="469" spans="1:7" s="21" customFormat="1" ht="14.25" customHeight="1">
      <c r="A469" s="2" t="s">
        <v>561</v>
      </c>
      <c r="B469" s="2" t="s">
        <v>358</v>
      </c>
      <c r="C469" s="2">
        <v>3</v>
      </c>
      <c r="D469" s="2" t="s">
        <v>881</v>
      </c>
      <c r="E469" s="2">
        <v>9</v>
      </c>
      <c r="F469" s="31" t="s">
        <v>1266</v>
      </c>
      <c r="G469" s="35">
        <v>41396</v>
      </c>
    </row>
    <row r="470" spans="1:7" s="21" customFormat="1" ht="14.25" customHeight="1">
      <c r="A470" s="2" t="s">
        <v>561</v>
      </c>
      <c r="B470" s="2" t="s">
        <v>358</v>
      </c>
      <c r="C470" s="2">
        <v>3</v>
      </c>
      <c r="D470" s="2" t="s">
        <v>881</v>
      </c>
      <c r="E470" s="2">
        <v>10</v>
      </c>
      <c r="F470" s="31" t="s">
        <v>1267</v>
      </c>
      <c r="G470" s="35">
        <v>41396</v>
      </c>
    </row>
    <row r="471" spans="1:7" s="21" customFormat="1" ht="14.25" customHeight="1">
      <c r="A471" s="2" t="s">
        <v>561</v>
      </c>
      <c r="B471" s="2" t="s">
        <v>358</v>
      </c>
      <c r="C471" s="2">
        <v>3</v>
      </c>
      <c r="D471" s="2" t="s">
        <v>880</v>
      </c>
      <c r="E471" s="2">
        <v>11</v>
      </c>
      <c r="F471" s="31" t="s">
        <v>1268</v>
      </c>
      <c r="G471" s="35">
        <v>41396</v>
      </c>
    </row>
    <row r="472" spans="1:7" s="21" customFormat="1" ht="14.25" customHeight="1">
      <c r="A472" s="16" t="s">
        <v>561</v>
      </c>
      <c r="B472" s="16" t="s">
        <v>358</v>
      </c>
      <c r="C472" s="16">
        <v>3</v>
      </c>
      <c r="D472" s="16" t="s">
        <v>880</v>
      </c>
      <c r="E472" s="16">
        <v>12</v>
      </c>
      <c r="F472" s="31" t="s">
        <v>1071</v>
      </c>
      <c r="G472" s="35">
        <v>41396</v>
      </c>
    </row>
    <row r="473" spans="1:7" s="21" customFormat="1" ht="14.25" customHeight="1">
      <c r="A473" s="16" t="s">
        <v>561</v>
      </c>
      <c r="B473" s="16" t="s">
        <v>358</v>
      </c>
      <c r="C473" s="16">
        <v>3</v>
      </c>
      <c r="D473" s="16" t="s">
        <v>881</v>
      </c>
      <c r="E473" s="16">
        <v>13</v>
      </c>
      <c r="F473" s="31" t="s">
        <v>1269</v>
      </c>
      <c r="G473" s="35">
        <v>41396</v>
      </c>
    </row>
    <row r="474" spans="1:7" s="21" customFormat="1" ht="14.25" customHeight="1">
      <c r="A474" s="16" t="s">
        <v>561</v>
      </c>
      <c r="B474" s="16" t="s">
        <v>358</v>
      </c>
      <c r="C474" s="16">
        <v>3</v>
      </c>
      <c r="D474" s="16" t="s">
        <v>881</v>
      </c>
      <c r="E474" s="16">
        <v>14</v>
      </c>
      <c r="F474" s="31" t="s">
        <v>1270</v>
      </c>
      <c r="G474" s="35">
        <v>41396</v>
      </c>
    </row>
    <row r="475" spans="1:7" s="21" customFormat="1" ht="14.25" customHeight="1">
      <c r="A475" s="16" t="s">
        <v>561</v>
      </c>
      <c r="B475" s="16" t="s">
        <v>358</v>
      </c>
      <c r="C475" s="16">
        <v>3</v>
      </c>
      <c r="D475" s="16" t="s">
        <v>881</v>
      </c>
      <c r="E475" s="16">
        <v>15</v>
      </c>
      <c r="F475" s="31" t="s">
        <v>1271</v>
      </c>
      <c r="G475" s="35">
        <v>41396</v>
      </c>
    </row>
    <row r="476" spans="1:7" s="21" customFormat="1" ht="14.25" customHeight="1">
      <c r="A476" s="16"/>
      <c r="B476" s="16"/>
      <c r="C476" s="16"/>
      <c r="D476" s="16"/>
      <c r="E476" s="16"/>
      <c r="F476" s="30"/>
      <c r="G476" s="35"/>
    </row>
    <row r="477" spans="1:7" s="7" customFormat="1" ht="14.25" customHeight="1">
      <c r="A477" s="2" t="s">
        <v>564</v>
      </c>
      <c r="B477" s="2" t="s">
        <v>1272</v>
      </c>
      <c r="C477" s="2">
        <v>0</v>
      </c>
      <c r="D477" s="2">
        <v>0</v>
      </c>
      <c r="E477" s="2"/>
      <c r="F477" s="2"/>
      <c r="G477" s="35">
        <v>41396</v>
      </c>
    </row>
    <row r="478" spans="1:7" s="7" customFormat="1" ht="14.25" customHeight="1">
      <c r="A478" s="2" t="s">
        <v>564</v>
      </c>
      <c r="B478" s="16" t="s">
        <v>1272</v>
      </c>
      <c r="C478" s="2">
        <v>3</v>
      </c>
      <c r="D478" s="2" t="s">
        <v>880</v>
      </c>
      <c r="E478" s="2">
        <v>1</v>
      </c>
      <c r="F478" s="31" t="s">
        <v>1273</v>
      </c>
      <c r="G478" s="35">
        <v>41396</v>
      </c>
    </row>
    <row r="479" spans="1:7" s="7" customFormat="1" ht="14.25" customHeight="1">
      <c r="A479" s="2" t="s">
        <v>564</v>
      </c>
      <c r="B479" s="16" t="s">
        <v>1272</v>
      </c>
      <c r="C479" s="2">
        <v>3</v>
      </c>
      <c r="D479" s="2" t="s">
        <v>881</v>
      </c>
      <c r="E479" s="2">
        <v>2</v>
      </c>
      <c r="F479" s="31" t="s">
        <v>1274</v>
      </c>
      <c r="G479" s="35">
        <v>41396</v>
      </c>
    </row>
    <row r="480" spans="1:7" s="7" customFormat="1" ht="14.25" customHeight="1">
      <c r="A480" s="2" t="s">
        <v>564</v>
      </c>
      <c r="B480" s="16" t="s">
        <v>1272</v>
      </c>
      <c r="C480" s="2">
        <v>3</v>
      </c>
      <c r="D480" s="2" t="s">
        <v>881</v>
      </c>
      <c r="E480" s="2">
        <v>3</v>
      </c>
      <c r="F480" s="31" t="s">
        <v>1275</v>
      </c>
      <c r="G480" s="35">
        <v>41396</v>
      </c>
    </row>
    <row r="481" spans="1:7" s="7" customFormat="1" ht="14.25" customHeight="1">
      <c r="A481" s="2" t="s">
        <v>564</v>
      </c>
      <c r="B481" s="16" t="s">
        <v>1272</v>
      </c>
      <c r="C481" s="2">
        <v>3</v>
      </c>
      <c r="D481" s="2" t="s">
        <v>880</v>
      </c>
      <c r="E481" s="2">
        <v>4</v>
      </c>
      <c r="F481" s="31" t="s">
        <v>985</v>
      </c>
      <c r="G481" s="35">
        <v>41396</v>
      </c>
    </row>
    <row r="482" spans="1:7" s="7" customFormat="1" ht="14.25" customHeight="1">
      <c r="A482" s="2" t="s">
        <v>564</v>
      </c>
      <c r="B482" s="16" t="s">
        <v>1272</v>
      </c>
      <c r="C482" s="2">
        <v>3</v>
      </c>
      <c r="D482" s="2" t="s">
        <v>881</v>
      </c>
      <c r="E482" s="2">
        <v>5</v>
      </c>
      <c r="F482" s="31" t="s">
        <v>1276</v>
      </c>
      <c r="G482" s="35">
        <v>41396</v>
      </c>
    </row>
    <row r="483" spans="1:7" s="7" customFormat="1" ht="14.25" customHeight="1">
      <c r="A483" s="2"/>
      <c r="B483" s="16"/>
      <c r="C483" s="2"/>
      <c r="D483" s="2"/>
      <c r="E483" s="2"/>
      <c r="F483" s="31"/>
    </row>
    <row r="484" spans="1:7" s="7" customFormat="1" ht="14.25" customHeight="1">
      <c r="A484" s="16" t="s">
        <v>554</v>
      </c>
      <c r="B484" s="16" t="s">
        <v>198</v>
      </c>
      <c r="C484" s="2">
        <v>1</v>
      </c>
      <c r="D484" s="2">
        <v>2</v>
      </c>
      <c r="E484" s="2"/>
      <c r="F484" s="2"/>
    </row>
    <row r="485" spans="1:7" s="7" customFormat="1" ht="14.25" customHeight="1">
      <c r="A485" s="16" t="s">
        <v>554</v>
      </c>
      <c r="B485" s="16" t="s">
        <v>198</v>
      </c>
      <c r="C485" s="2">
        <v>1</v>
      </c>
      <c r="D485" s="2" t="s">
        <v>880</v>
      </c>
      <c r="E485" s="2">
        <v>1</v>
      </c>
      <c r="F485" s="31" t="s">
        <v>1072</v>
      </c>
    </row>
    <row r="486" spans="1:7" ht="14.25" customHeight="1">
      <c r="A486" s="16" t="s">
        <v>554</v>
      </c>
      <c r="B486" s="16" t="s">
        <v>198</v>
      </c>
      <c r="C486" s="2">
        <v>1</v>
      </c>
      <c r="D486" s="2" t="s">
        <v>882</v>
      </c>
      <c r="E486" s="2">
        <v>2</v>
      </c>
      <c r="F486" s="31" t="s">
        <v>1073</v>
      </c>
    </row>
    <row r="487" spans="1:7" ht="14.25" customHeight="1">
      <c r="A487" s="16" t="s">
        <v>554</v>
      </c>
      <c r="B487" s="16" t="s">
        <v>198</v>
      </c>
      <c r="C487" s="2">
        <v>1</v>
      </c>
      <c r="D487" s="2" t="s">
        <v>880</v>
      </c>
      <c r="E487" s="2">
        <v>3</v>
      </c>
      <c r="F487" s="31" t="s">
        <v>1074</v>
      </c>
    </row>
    <row r="488" spans="1:7" ht="14.25" customHeight="1">
      <c r="A488" s="16" t="s">
        <v>554</v>
      </c>
      <c r="B488" s="16" t="s">
        <v>198</v>
      </c>
      <c r="C488" s="2">
        <v>1</v>
      </c>
      <c r="D488" s="2" t="s">
        <v>882</v>
      </c>
      <c r="E488" s="2">
        <v>4</v>
      </c>
      <c r="F488" s="31" t="s">
        <v>1075</v>
      </c>
    </row>
    <row r="489" spans="1:7" ht="14.25" customHeight="1">
      <c r="A489" s="16" t="s">
        <v>554</v>
      </c>
      <c r="B489" s="16" t="s">
        <v>198</v>
      </c>
      <c r="C489" s="2">
        <v>1</v>
      </c>
      <c r="D489" s="2" t="s">
        <v>881</v>
      </c>
      <c r="E489" s="2">
        <v>5</v>
      </c>
      <c r="F489" s="31" t="s">
        <v>1076</v>
      </c>
    </row>
    <row r="490" spans="1:7" ht="14.25" customHeight="1">
      <c r="A490" s="16" t="s">
        <v>554</v>
      </c>
      <c r="B490" s="16" t="s">
        <v>198</v>
      </c>
      <c r="C490" s="2">
        <v>1</v>
      </c>
      <c r="D490" s="2" t="s">
        <v>880</v>
      </c>
      <c r="E490" s="2">
        <v>6</v>
      </c>
      <c r="F490" s="31" t="s">
        <v>1077</v>
      </c>
    </row>
    <row r="491" spans="1:7" ht="14.25" customHeight="1">
      <c r="A491" s="16" t="s">
        <v>554</v>
      </c>
      <c r="B491" s="16" t="s">
        <v>198</v>
      </c>
      <c r="C491" s="2">
        <v>2</v>
      </c>
      <c r="D491" s="2" t="s">
        <v>882</v>
      </c>
      <c r="E491" s="2">
        <v>7</v>
      </c>
      <c r="F491" s="31" t="s">
        <v>763</v>
      </c>
    </row>
    <row r="492" spans="1:7" ht="14.25" customHeight="1">
      <c r="A492" s="16" t="s">
        <v>554</v>
      </c>
      <c r="B492" s="16" t="s">
        <v>198</v>
      </c>
      <c r="C492" s="2">
        <v>2</v>
      </c>
      <c r="D492" s="2" t="s">
        <v>880</v>
      </c>
      <c r="E492" s="2">
        <v>8</v>
      </c>
      <c r="F492" s="31" t="s">
        <v>1078</v>
      </c>
    </row>
    <row r="493" spans="1:7" ht="14.25" customHeight="1">
      <c r="A493" s="16" t="s">
        <v>554</v>
      </c>
      <c r="B493" s="16" t="s">
        <v>198</v>
      </c>
      <c r="C493" s="2">
        <v>2</v>
      </c>
      <c r="D493" s="2" t="s">
        <v>880</v>
      </c>
      <c r="E493" s="2">
        <v>9</v>
      </c>
      <c r="F493" s="31" t="s">
        <v>1079</v>
      </c>
    </row>
    <row r="494" spans="1:7" ht="14.25" customHeight="1">
      <c r="A494" s="16" t="s">
        <v>554</v>
      </c>
      <c r="B494" s="16" t="s">
        <v>198</v>
      </c>
      <c r="C494" s="2">
        <v>2</v>
      </c>
      <c r="D494" s="2" t="s">
        <v>880</v>
      </c>
      <c r="E494" s="16">
        <v>10</v>
      </c>
      <c r="F494" s="31" t="s">
        <v>1080</v>
      </c>
    </row>
    <row r="495" spans="1:7" ht="14.25" customHeight="1">
      <c r="A495" s="16" t="s">
        <v>554</v>
      </c>
      <c r="B495" s="16" t="s">
        <v>198</v>
      </c>
      <c r="C495" s="2">
        <v>2</v>
      </c>
      <c r="D495" s="2" t="s">
        <v>880</v>
      </c>
      <c r="E495" s="16">
        <v>11</v>
      </c>
      <c r="F495" s="31" t="s">
        <v>540</v>
      </c>
    </row>
    <row r="496" spans="1:7" s="14" customFormat="1" ht="14.25" customHeight="1">
      <c r="A496" s="16" t="s">
        <v>554</v>
      </c>
      <c r="B496" s="16" t="s">
        <v>198</v>
      </c>
      <c r="C496" s="16">
        <v>2</v>
      </c>
      <c r="D496" s="16" t="s">
        <v>880</v>
      </c>
      <c r="E496" s="16">
        <v>12</v>
      </c>
      <c r="F496" s="31" t="s">
        <v>1081</v>
      </c>
    </row>
    <row r="497" spans="1:6" s="14" customFormat="1" ht="14.25" customHeight="1">
      <c r="A497" s="16" t="s">
        <v>554</v>
      </c>
      <c r="B497" s="16" t="s">
        <v>198</v>
      </c>
      <c r="C497" s="16">
        <v>2</v>
      </c>
      <c r="D497" s="16" t="s">
        <v>881</v>
      </c>
      <c r="E497" s="16">
        <v>13</v>
      </c>
      <c r="F497" s="31" t="s">
        <v>720</v>
      </c>
    </row>
    <row r="498" spans="1:6" ht="14.25" customHeight="1">
      <c r="A498" s="16"/>
      <c r="B498" s="16"/>
      <c r="C498" s="2"/>
      <c r="D498" s="2"/>
      <c r="E498" s="2"/>
      <c r="F498" s="2"/>
    </row>
    <row r="499" spans="1:6" ht="14.25" customHeight="1">
      <c r="A499" s="16" t="s">
        <v>554</v>
      </c>
      <c r="B499" s="16" t="s">
        <v>817</v>
      </c>
      <c r="C499" s="2">
        <v>0</v>
      </c>
      <c r="D499" s="2">
        <v>3</v>
      </c>
      <c r="E499" s="2"/>
      <c r="F499" s="2"/>
    </row>
    <row r="500" spans="1:6" ht="14.25" customHeight="1">
      <c r="A500" s="16" t="s">
        <v>554</v>
      </c>
      <c r="B500" s="16" t="s">
        <v>817</v>
      </c>
      <c r="C500" s="2">
        <v>2</v>
      </c>
      <c r="D500" s="2" t="s">
        <v>880</v>
      </c>
      <c r="E500" s="2">
        <v>1</v>
      </c>
      <c r="F500" s="31" t="s">
        <v>1082</v>
      </c>
    </row>
    <row r="501" spans="1:6" ht="14.25" customHeight="1">
      <c r="A501" s="16" t="s">
        <v>554</v>
      </c>
      <c r="B501" s="16" t="s">
        <v>817</v>
      </c>
      <c r="C501" s="2">
        <v>2</v>
      </c>
      <c r="D501" s="2" t="s">
        <v>880</v>
      </c>
      <c r="E501" s="2">
        <v>2</v>
      </c>
      <c r="F501" s="31" t="s">
        <v>1083</v>
      </c>
    </row>
    <row r="502" spans="1:6" ht="14.25" customHeight="1">
      <c r="A502" s="16" t="s">
        <v>554</v>
      </c>
      <c r="B502" s="16" t="s">
        <v>817</v>
      </c>
      <c r="C502" s="2">
        <v>2</v>
      </c>
      <c r="D502" s="2" t="s">
        <v>880</v>
      </c>
      <c r="E502" s="2">
        <v>3</v>
      </c>
      <c r="F502" s="31" t="s">
        <v>625</v>
      </c>
    </row>
    <row r="503" spans="1:6" ht="14.25" customHeight="1">
      <c r="A503" s="16" t="s">
        <v>554</v>
      </c>
      <c r="B503" s="16" t="s">
        <v>817</v>
      </c>
      <c r="C503" s="2">
        <v>2</v>
      </c>
      <c r="D503" s="2" t="s">
        <v>880</v>
      </c>
      <c r="E503" s="2">
        <v>4</v>
      </c>
      <c r="F503" s="31" t="s">
        <v>1084</v>
      </c>
    </row>
    <row r="504" spans="1:6" ht="14.25" customHeight="1">
      <c r="A504" s="16" t="s">
        <v>554</v>
      </c>
      <c r="B504" s="16" t="s">
        <v>817</v>
      </c>
      <c r="C504" s="2">
        <v>2</v>
      </c>
      <c r="D504" s="2" t="s">
        <v>880</v>
      </c>
      <c r="E504" s="2">
        <v>5</v>
      </c>
      <c r="F504" s="31" t="s">
        <v>1085</v>
      </c>
    </row>
    <row r="505" spans="1:6" ht="14.25" customHeight="1">
      <c r="A505" s="16" t="s">
        <v>554</v>
      </c>
      <c r="B505" s="16" t="s">
        <v>817</v>
      </c>
      <c r="C505" s="2">
        <v>2</v>
      </c>
      <c r="D505" s="2" t="s">
        <v>880</v>
      </c>
      <c r="E505" s="2">
        <v>6</v>
      </c>
      <c r="F505" s="31" t="s">
        <v>1086</v>
      </c>
    </row>
    <row r="506" spans="1:6" ht="14.25" customHeight="1">
      <c r="A506" s="16" t="s">
        <v>554</v>
      </c>
      <c r="B506" s="16" t="s">
        <v>817</v>
      </c>
      <c r="C506" s="2">
        <v>2</v>
      </c>
      <c r="D506" s="2" t="s">
        <v>881</v>
      </c>
      <c r="E506" s="16">
        <v>7</v>
      </c>
      <c r="F506" s="31" t="s">
        <v>837</v>
      </c>
    </row>
    <row r="507" spans="1:6" s="14" customFormat="1" ht="14.25" customHeight="1">
      <c r="A507" s="16" t="s">
        <v>554</v>
      </c>
      <c r="B507" s="16" t="s">
        <v>817</v>
      </c>
      <c r="C507" s="16">
        <v>2</v>
      </c>
      <c r="D507" s="16" t="s">
        <v>880</v>
      </c>
      <c r="E507" s="16">
        <v>8</v>
      </c>
      <c r="F507" s="31" t="s">
        <v>1087</v>
      </c>
    </row>
    <row r="508" spans="1:6" s="14" customFormat="1" ht="14.25" customHeight="1">
      <c r="A508" s="16" t="s">
        <v>554</v>
      </c>
      <c r="B508" s="16" t="s">
        <v>817</v>
      </c>
      <c r="C508" s="16">
        <v>3</v>
      </c>
      <c r="D508" s="16" t="s">
        <v>880</v>
      </c>
      <c r="E508" s="16">
        <v>9</v>
      </c>
      <c r="F508" s="31" t="s">
        <v>1088</v>
      </c>
    </row>
    <row r="509" spans="1:6" ht="14.25" customHeight="1">
      <c r="A509" s="16"/>
      <c r="B509" s="16"/>
      <c r="C509" s="2"/>
      <c r="D509" s="2"/>
      <c r="E509" s="2"/>
      <c r="F509" s="2"/>
    </row>
    <row r="510" spans="1:6" ht="14.25" customHeight="1">
      <c r="A510" s="16" t="s">
        <v>554</v>
      </c>
      <c r="B510" s="16" t="s">
        <v>684</v>
      </c>
      <c r="C510" s="2">
        <v>0</v>
      </c>
      <c r="D510" s="2">
        <v>4</v>
      </c>
      <c r="E510" s="2"/>
      <c r="F510" s="2"/>
    </row>
    <row r="511" spans="1:6" ht="14.25" customHeight="1">
      <c r="A511" s="16" t="s">
        <v>554</v>
      </c>
      <c r="B511" s="16" t="s">
        <v>684</v>
      </c>
      <c r="C511" s="2">
        <v>2</v>
      </c>
      <c r="D511" s="2" t="s">
        <v>882</v>
      </c>
      <c r="E511" s="2">
        <v>1</v>
      </c>
      <c r="F511" s="31" t="s">
        <v>1089</v>
      </c>
    </row>
    <row r="512" spans="1:6" ht="14.25" customHeight="1">
      <c r="A512" s="16" t="s">
        <v>554</v>
      </c>
      <c r="B512" s="16" t="s">
        <v>684</v>
      </c>
      <c r="C512" s="2">
        <v>2</v>
      </c>
      <c r="D512" s="2" t="s">
        <v>880</v>
      </c>
      <c r="E512" s="2">
        <v>2</v>
      </c>
      <c r="F512" s="31" t="s">
        <v>1090</v>
      </c>
    </row>
    <row r="513" spans="1:6" ht="14.25" customHeight="1">
      <c r="A513" s="16" t="s">
        <v>554</v>
      </c>
      <c r="B513" s="16" t="s">
        <v>684</v>
      </c>
      <c r="C513" s="2">
        <v>2</v>
      </c>
      <c r="D513" s="2" t="s">
        <v>880</v>
      </c>
      <c r="E513" s="2">
        <v>3</v>
      </c>
      <c r="F513" s="31" t="s">
        <v>833</v>
      </c>
    </row>
    <row r="514" spans="1:6" ht="14.25" customHeight="1">
      <c r="A514" s="16" t="s">
        <v>554</v>
      </c>
      <c r="B514" s="16" t="s">
        <v>684</v>
      </c>
      <c r="C514" s="2">
        <v>2</v>
      </c>
      <c r="D514" s="2" t="s">
        <v>880</v>
      </c>
      <c r="E514" s="2">
        <v>4</v>
      </c>
      <c r="F514" s="31" t="s">
        <v>1091</v>
      </c>
    </row>
    <row r="515" spans="1:6" ht="14.25" customHeight="1">
      <c r="A515" s="16" t="s">
        <v>554</v>
      </c>
      <c r="B515" s="16" t="s">
        <v>684</v>
      </c>
      <c r="C515" s="2">
        <v>2</v>
      </c>
      <c r="D515" s="2" t="s">
        <v>881</v>
      </c>
      <c r="E515" s="2">
        <v>5</v>
      </c>
      <c r="F515" s="31" t="s">
        <v>1092</v>
      </c>
    </row>
    <row r="516" spans="1:6" ht="14.25" customHeight="1">
      <c r="A516" s="16" t="s">
        <v>554</v>
      </c>
      <c r="B516" s="16" t="s">
        <v>684</v>
      </c>
      <c r="C516" s="2">
        <v>2</v>
      </c>
      <c r="D516" s="2" t="s">
        <v>880</v>
      </c>
      <c r="E516" s="2">
        <v>6</v>
      </c>
      <c r="F516" s="31" t="s">
        <v>1093</v>
      </c>
    </row>
    <row r="517" spans="1:6" ht="14.25" customHeight="1">
      <c r="A517" s="16" t="s">
        <v>554</v>
      </c>
      <c r="B517" s="16" t="s">
        <v>684</v>
      </c>
      <c r="C517" s="2">
        <v>2</v>
      </c>
      <c r="D517" s="2" t="s">
        <v>882</v>
      </c>
      <c r="E517" s="2">
        <v>7</v>
      </c>
      <c r="F517" s="31" t="s">
        <v>1094</v>
      </c>
    </row>
    <row r="518" spans="1:6" ht="14.25" customHeight="1">
      <c r="A518" s="16" t="s">
        <v>554</v>
      </c>
      <c r="B518" s="16" t="s">
        <v>684</v>
      </c>
      <c r="C518" s="16">
        <v>2</v>
      </c>
      <c r="D518" s="16" t="s">
        <v>881</v>
      </c>
      <c r="E518" s="16">
        <v>8</v>
      </c>
      <c r="F518" s="28" t="s">
        <v>1095</v>
      </c>
    </row>
    <row r="519" spans="1:6" ht="14.25" customHeight="1">
      <c r="A519" s="16"/>
      <c r="B519" s="16"/>
      <c r="C519" s="16"/>
      <c r="D519" s="16"/>
      <c r="E519" s="16"/>
      <c r="F519" s="16"/>
    </row>
    <row r="520" spans="1:6" ht="14.25" customHeight="1">
      <c r="A520" s="16" t="s">
        <v>887</v>
      </c>
      <c r="B520" s="16" t="s">
        <v>30</v>
      </c>
      <c r="C520" s="16">
        <v>0</v>
      </c>
      <c r="D520" s="16">
        <v>0</v>
      </c>
      <c r="E520" s="16"/>
      <c r="F520" s="28"/>
    </row>
    <row r="521" spans="1:6" ht="14.25" customHeight="1">
      <c r="A521" s="16" t="s">
        <v>887</v>
      </c>
      <c r="B521" s="16" t="s">
        <v>30</v>
      </c>
      <c r="C521" s="16">
        <v>3</v>
      </c>
      <c r="D521" s="16" t="s">
        <v>881</v>
      </c>
      <c r="E521" s="16">
        <v>1</v>
      </c>
      <c r="F521" s="28" t="s">
        <v>1096</v>
      </c>
    </row>
    <row r="522" spans="1:6" ht="14.25" customHeight="1">
      <c r="A522" s="16" t="s">
        <v>887</v>
      </c>
      <c r="B522" s="16" t="s">
        <v>30</v>
      </c>
      <c r="C522" s="16">
        <v>3</v>
      </c>
      <c r="D522" s="16" t="s">
        <v>880</v>
      </c>
      <c r="E522" s="16">
        <v>2</v>
      </c>
      <c r="F522" s="28" t="s">
        <v>308</v>
      </c>
    </row>
    <row r="523" spans="1:6" ht="14.25" customHeight="1">
      <c r="A523" s="16" t="s">
        <v>887</v>
      </c>
      <c r="B523" s="16" t="s">
        <v>30</v>
      </c>
      <c r="C523" s="16">
        <v>3</v>
      </c>
      <c r="D523" s="16" t="s">
        <v>880</v>
      </c>
      <c r="E523" s="16">
        <v>3</v>
      </c>
      <c r="F523" s="28" t="s">
        <v>854</v>
      </c>
    </row>
    <row r="524" spans="1:6" ht="14.25" customHeight="1">
      <c r="A524" s="16" t="s">
        <v>887</v>
      </c>
      <c r="B524" s="16" t="s">
        <v>30</v>
      </c>
      <c r="C524" s="16">
        <v>3</v>
      </c>
      <c r="D524" s="16" t="s">
        <v>881</v>
      </c>
      <c r="E524" s="16">
        <v>4</v>
      </c>
      <c r="F524" s="28" t="s">
        <v>1097</v>
      </c>
    </row>
    <row r="525" spans="1:6" ht="14.25" customHeight="1">
      <c r="A525" s="16" t="s">
        <v>887</v>
      </c>
      <c r="B525" s="16" t="s">
        <v>30</v>
      </c>
      <c r="C525" s="16">
        <v>3</v>
      </c>
      <c r="D525" s="16" t="s">
        <v>881</v>
      </c>
      <c r="E525" s="16">
        <v>5</v>
      </c>
      <c r="F525" s="28" t="s">
        <v>1098</v>
      </c>
    </row>
    <row r="526" spans="1:6" ht="14.25" customHeight="1">
      <c r="A526" s="16"/>
      <c r="B526" s="16"/>
      <c r="C526" s="16"/>
      <c r="D526" s="21"/>
      <c r="E526" s="16"/>
      <c r="F526" s="16"/>
    </row>
    <row r="527" spans="1:6" ht="14.25" customHeight="1">
      <c r="A527" s="16" t="s">
        <v>554</v>
      </c>
      <c r="B527" s="16" t="s">
        <v>252</v>
      </c>
      <c r="C527" s="2">
        <v>0</v>
      </c>
      <c r="D527" s="21">
        <v>0</v>
      </c>
      <c r="E527" s="16"/>
      <c r="F527" s="2"/>
    </row>
    <row r="528" spans="1:6" ht="14.25" customHeight="1">
      <c r="A528" s="16" t="s">
        <v>554</v>
      </c>
      <c r="B528" s="16" t="s">
        <v>252</v>
      </c>
      <c r="C528" s="2">
        <v>3</v>
      </c>
      <c r="D528" s="16" t="s">
        <v>881</v>
      </c>
      <c r="E528" s="16">
        <v>1</v>
      </c>
      <c r="F528" s="31" t="s">
        <v>84</v>
      </c>
    </row>
    <row r="529" spans="1:6" ht="14.25" customHeight="1">
      <c r="A529" s="16" t="s">
        <v>554</v>
      </c>
      <c r="B529" s="16" t="s">
        <v>252</v>
      </c>
      <c r="C529" s="2">
        <v>3</v>
      </c>
      <c r="D529" s="16" t="s">
        <v>881</v>
      </c>
      <c r="E529" s="16">
        <v>2</v>
      </c>
      <c r="F529" s="31" t="s">
        <v>1099</v>
      </c>
    </row>
    <row r="530" spans="1:6" ht="14.25" customHeight="1">
      <c r="A530" s="16" t="s">
        <v>554</v>
      </c>
      <c r="B530" s="16" t="s">
        <v>252</v>
      </c>
      <c r="C530" s="2">
        <v>3</v>
      </c>
      <c r="D530" s="16" t="s">
        <v>881</v>
      </c>
      <c r="E530" s="16">
        <v>3</v>
      </c>
      <c r="F530" s="31" t="s">
        <v>1100</v>
      </c>
    </row>
    <row r="531" spans="1:6" ht="14.25" customHeight="1">
      <c r="A531" s="16" t="s">
        <v>554</v>
      </c>
      <c r="B531" s="16" t="s">
        <v>252</v>
      </c>
      <c r="C531" s="2">
        <v>3</v>
      </c>
      <c r="D531" s="16" t="s">
        <v>881</v>
      </c>
      <c r="E531" s="16">
        <v>4</v>
      </c>
      <c r="F531" s="31" t="s">
        <v>1101</v>
      </c>
    </row>
    <row r="532" spans="1:6" ht="14.25" customHeight="1">
      <c r="A532" s="16" t="s">
        <v>554</v>
      </c>
      <c r="B532" s="16" t="s">
        <v>252</v>
      </c>
      <c r="C532" s="2">
        <v>3</v>
      </c>
      <c r="D532" s="16" t="s">
        <v>881</v>
      </c>
      <c r="E532" s="16">
        <v>5</v>
      </c>
      <c r="F532" s="31" t="s">
        <v>1102</v>
      </c>
    </row>
    <row r="533" spans="1:6" ht="14.25" customHeight="1">
      <c r="A533" s="16" t="s">
        <v>554</v>
      </c>
      <c r="B533" s="16" t="s">
        <v>252</v>
      </c>
      <c r="C533" s="2">
        <v>3</v>
      </c>
      <c r="D533" s="16" t="s">
        <v>882</v>
      </c>
      <c r="E533" s="16">
        <v>6</v>
      </c>
      <c r="F533" s="31" t="s">
        <v>1103</v>
      </c>
    </row>
    <row r="534" spans="1:6" ht="14.25" customHeight="1">
      <c r="A534" s="16" t="s">
        <v>554</v>
      </c>
      <c r="B534" s="16" t="s">
        <v>252</v>
      </c>
      <c r="C534" s="2">
        <v>3</v>
      </c>
      <c r="D534" s="16" t="s">
        <v>881</v>
      </c>
      <c r="E534" s="16">
        <v>7</v>
      </c>
      <c r="F534" s="31" t="s">
        <v>277</v>
      </c>
    </row>
    <row r="535" spans="1:6" ht="14.25" customHeight="1">
      <c r="A535" s="16" t="s">
        <v>554</v>
      </c>
      <c r="B535" s="16" t="s">
        <v>252</v>
      </c>
      <c r="C535" s="2">
        <v>3</v>
      </c>
      <c r="D535" s="16" t="s">
        <v>881</v>
      </c>
      <c r="E535" s="16">
        <v>8</v>
      </c>
      <c r="F535" s="31" t="s">
        <v>300</v>
      </c>
    </row>
    <row r="536" spans="1:6" ht="14.25" customHeight="1">
      <c r="A536" s="16" t="s">
        <v>554</v>
      </c>
      <c r="B536" s="16" t="s">
        <v>252</v>
      </c>
      <c r="C536" s="2">
        <v>3</v>
      </c>
      <c r="D536" s="16" t="s">
        <v>882</v>
      </c>
      <c r="E536" s="16">
        <v>9</v>
      </c>
      <c r="F536" s="31" t="s">
        <v>488</v>
      </c>
    </row>
    <row r="537" spans="1:6" ht="14.25" customHeight="1">
      <c r="A537" s="16" t="s">
        <v>554</v>
      </c>
      <c r="B537" s="16" t="s">
        <v>252</v>
      </c>
      <c r="C537" s="2">
        <v>3</v>
      </c>
      <c r="D537" s="16" t="s">
        <v>882</v>
      </c>
      <c r="E537" s="16">
        <v>10</v>
      </c>
      <c r="F537" s="31" t="s">
        <v>779</v>
      </c>
    </row>
    <row r="538" spans="1:6" ht="14.25" customHeight="1">
      <c r="A538" s="16" t="s">
        <v>554</v>
      </c>
      <c r="B538" s="16" t="s">
        <v>252</v>
      </c>
      <c r="C538" s="2">
        <v>3</v>
      </c>
      <c r="D538" s="16" t="s">
        <v>880</v>
      </c>
      <c r="E538" s="16">
        <v>11</v>
      </c>
      <c r="F538" s="31" t="s">
        <v>1104</v>
      </c>
    </row>
    <row r="539" spans="1:6" ht="14.25" customHeight="1">
      <c r="A539" s="16" t="s">
        <v>554</v>
      </c>
      <c r="B539" s="16" t="s">
        <v>252</v>
      </c>
      <c r="C539" s="2">
        <v>3</v>
      </c>
      <c r="D539" s="16" t="s">
        <v>880</v>
      </c>
      <c r="E539" s="16">
        <v>12</v>
      </c>
      <c r="F539" s="31" t="s">
        <v>1105</v>
      </c>
    </row>
    <row r="540" spans="1:6" ht="14.25" customHeight="1">
      <c r="A540" s="16" t="s">
        <v>554</v>
      </c>
      <c r="B540" s="16" t="s">
        <v>252</v>
      </c>
      <c r="C540" s="2">
        <v>3</v>
      </c>
      <c r="D540" s="16" t="s">
        <v>880</v>
      </c>
      <c r="E540" s="16">
        <v>13</v>
      </c>
      <c r="F540" s="31" t="s">
        <v>1106</v>
      </c>
    </row>
    <row r="541" spans="1:6" ht="14.25" customHeight="1">
      <c r="A541" s="16"/>
      <c r="B541" s="16"/>
      <c r="C541" s="2"/>
      <c r="E541" s="2"/>
      <c r="F541" s="2"/>
    </row>
    <row r="542" spans="1:6" ht="14.25" customHeight="1">
      <c r="A542" s="16" t="s">
        <v>554</v>
      </c>
      <c r="B542" s="16" t="s">
        <v>99</v>
      </c>
      <c r="C542" s="2">
        <v>0</v>
      </c>
      <c r="D542" s="21">
        <v>0</v>
      </c>
      <c r="E542" s="2"/>
      <c r="F542" s="2"/>
    </row>
    <row r="543" spans="1:6" ht="14.25" customHeight="1">
      <c r="A543" s="16" t="s">
        <v>554</v>
      </c>
      <c r="B543" s="16" t="s">
        <v>99</v>
      </c>
      <c r="C543" s="2">
        <v>3</v>
      </c>
      <c r="D543" s="16" t="s">
        <v>881</v>
      </c>
      <c r="E543" s="2">
        <v>1</v>
      </c>
      <c r="F543" s="30" t="s">
        <v>1107</v>
      </c>
    </row>
    <row r="544" spans="1:6" ht="14.25" customHeight="1">
      <c r="A544" s="16" t="s">
        <v>554</v>
      </c>
      <c r="B544" s="16" t="s">
        <v>99</v>
      </c>
      <c r="C544" s="2">
        <v>3</v>
      </c>
      <c r="D544" s="16" t="s">
        <v>881</v>
      </c>
      <c r="E544" s="2">
        <v>2</v>
      </c>
      <c r="F544" s="30" t="s">
        <v>1108</v>
      </c>
    </row>
    <row r="545" spans="1:6" ht="14.25" customHeight="1">
      <c r="A545" s="16" t="s">
        <v>554</v>
      </c>
      <c r="B545" s="16" t="s">
        <v>99</v>
      </c>
      <c r="C545" s="2">
        <v>3</v>
      </c>
      <c r="D545" s="16" t="s">
        <v>882</v>
      </c>
      <c r="E545" s="2">
        <v>3</v>
      </c>
      <c r="F545" s="30" t="s">
        <v>1109</v>
      </c>
    </row>
    <row r="546" spans="1:6" ht="14.25" customHeight="1">
      <c r="A546" s="16" t="s">
        <v>554</v>
      </c>
      <c r="B546" s="16" t="s">
        <v>99</v>
      </c>
      <c r="C546" s="2">
        <v>3</v>
      </c>
      <c r="D546" s="16" t="s">
        <v>881</v>
      </c>
      <c r="E546" s="2">
        <v>4</v>
      </c>
      <c r="F546" s="30" t="s">
        <v>1110</v>
      </c>
    </row>
    <row r="547" spans="1:6" ht="14.25" customHeight="1">
      <c r="A547" s="16" t="s">
        <v>554</v>
      </c>
      <c r="B547" s="16" t="s">
        <v>99</v>
      </c>
      <c r="C547" s="2">
        <v>3</v>
      </c>
      <c r="D547" s="16" t="s">
        <v>881</v>
      </c>
      <c r="E547" s="2">
        <v>5</v>
      </c>
      <c r="F547" s="30" t="s">
        <v>1111</v>
      </c>
    </row>
    <row r="548" spans="1:6" ht="14.25" customHeight="1">
      <c r="A548" s="16" t="s">
        <v>554</v>
      </c>
      <c r="B548" s="16" t="s">
        <v>99</v>
      </c>
      <c r="C548" s="2">
        <v>3</v>
      </c>
      <c r="D548" s="16" t="s">
        <v>881</v>
      </c>
      <c r="E548" s="2">
        <v>6</v>
      </c>
      <c r="F548" s="30" t="s">
        <v>184</v>
      </c>
    </row>
    <row r="549" spans="1:6" ht="14.25" customHeight="1">
      <c r="A549" s="16"/>
      <c r="B549" s="16"/>
      <c r="C549" s="2"/>
      <c r="D549" s="21"/>
      <c r="E549" s="2"/>
      <c r="F549" s="2"/>
    </row>
    <row r="550" spans="1:6" ht="14.25" customHeight="1">
      <c r="A550" s="16" t="s">
        <v>554</v>
      </c>
      <c r="B550" s="16" t="s">
        <v>344</v>
      </c>
      <c r="C550" s="2">
        <v>0</v>
      </c>
      <c r="D550" s="21">
        <v>0</v>
      </c>
      <c r="E550" s="2"/>
      <c r="F550" s="2"/>
    </row>
    <row r="551" spans="1:6" ht="14.25" customHeight="1">
      <c r="A551" s="16" t="s">
        <v>554</v>
      </c>
      <c r="B551" s="16" t="s">
        <v>344</v>
      </c>
      <c r="C551" s="2">
        <v>3</v>
      </c>
      <c r="D551" s="16" t="s">
        <v>881</v>
      </c>
      <c r="E551" s="2">
        <v>1</v>
      </c>
      <c r="F551" s="30" t="s">
        <v>1112</v>
      </c>
    </row>
    <row r="552" spans="1:6" ht="14.25" customHeight="1">
      <c r="A552" s="16" t="s">
        <v>554</v>
      </c>
      <c r="B552" s="16" t="s">
        <v>344</v>
      </c>
      <c r="C552" s="2">
        <v>3</v>
      </c>
      <c r="D552" s="16" t="s">
        <v>880</v>
      </c>
      <c r="E552" s="2">
        <v>2</v>
      </c>
      <c r="F552" s="30" t="s">
        <v>1113</v>
      </c>
    </row>
    <row r="553" spans="1:6" ht="14.25" customHeight="1">
      <c r="A553" s="16" t="s">
        <v>554</v>
      </c>
      <c r="B553" s="16" t="s">
        <v>344</v>
      </c>
      <c r="C553" s="2">
        <v>3</v>
      </c>
      <c r="D553" s="16" t="s">
        <v>880</v>
      </c>
      <c r="E553" s="2">
        <v>3</v>
      </c>
      <c r="F553" s="30" t="s">
        <v>1114</v>
      </c>
    </row>
    <row r="554" spans="1:6" ht="14.25" customHeight="1">
      <c r="A554" s="16" t="s">
        <v>554</v>
      </c>
      <c r="B554" s="16" t="s">
        <v>344</v>
      </c>
      <c r="C554" s="2">
        <v>3</v>
      </c>
      <c r="D554" s="16" t="s">
        <v>882</v>
      </c>
      <c r="E554" s="2">
        <v>4</v>
      </c>
      <c r="F554" s="30" t="s">
        <v>1115</v>
      </c>
    </row>
    <row r="555" spans="1:6" ht="14.25" customHeight="1">
      <c r="A555" s="16" t="s">
        <v>554</v>
      </c>
      <c r="B555" s="16" t="s">
        <v>344</v>
      </c>
      <c r="C555" s="2">
        <v>3</v>
      </c>
      <c r="D555" s="16" t="s">
        <v>882</v>
      </c>
      <c r="E555" s="2">
        <v>5</v>
      </c>
      <c r="F555" s="30" t="s">
        <v>1116</v>
      </c>
    </row>
    <row r="556" spans="1:6" ht="14.25" customHeight="1">
      <c r="A556" s="16" t="s">
        <v>554</v>
      </c>
      <c r="B556" s="16" t="s">
        <v>344</v>
      </c>
      <c r="C556" s="2">
        <v>3</v>
      </c>
      <c r="D556" s="16" t="s">
        <v>882</v>
      </c>
      <c r="E556" s="2">
        <v>6</v>
      </c>
      <c r="F556" s="30" t="s">
        <v>1117</v>
      </c>
    </row>
    <row r="557" spans="1:6" s="14" customFormat="1" ht="14.25" customHeight="1">
      <c r="A557" s="16" t="s">
        <v>554</v>
      </c>
      <c r="B557" s="16" t="s">
        <v>344</v>
      </c>
      <c r="C557" s="16">
        <v>3</v>
      </c>
      <c r="D557" s="16" t="s">
        <v>882</v>
      </c>
      <c r="E557" s="16">
        <v>7</v>
      </c>
      <c r="F557" s="30" t="s">
        <v>1118</v>
      </c>
    </row>
    <row r="558" spans="1:6" ht="14.25" customHeight="1">
      <c r="A558" s="16"/>
      <c r="B558" s="16"/>
      <c r="C558" s="2"/>
      <c r="E558" s="2"/>
    </row>
    <row r="559" spans="1:6" ht="14.25" customHeight="1">
      <c r="A559" s="16" t="s">
        <v>554</v>
      </c>
      <c r="B559" s="16" t="s">
        <v>578</v>
      </c>
      <c r="C559" s="16">
        <v>0</v>
      </c>
      <c r="D559" s="21">
        <v>0</v>
      </c>
      <c r="E559" s="16"/>
      <c r="F559" s="2"/>
    </row>
    <row r="560" spans="1:6" ht="14.25" customHeight="1">
      <c r="A560" s="16" t="s">
        <v>554</v>
      </c>
      <c r="B560" s="16" t="s">
        <v>578</v>
      </c>
      <c r="C560" s="16">
        <v>3</v>
      </c>
      <c r="D560" s="16" t="s">
        <v>880</v>
      </c>
      <c r="E560" s="16">
        <v>1</v>
      </c>
      <c r="F560" s="30" t="s">
        <v>1119</v>
      </c>
    </row>
    <row r="561" spans="1:6" ht="14.25" customHeight="1">
      <c r="A561" s="16" t="s">
        <v>554</v>
      </c>
      <c r="B561" s="16" t="s">
        <v>578</v>
      </c>
      <c r="C561" s="16">
        <v>3</v>
      </c>
      <c r="D561" s="16" t="s">
        <v>882</v>
      </c>
      <c r="E561" s="16">
        <v>2</v>
      </c>
      <c r="F561" s="30" t="s">
        <v>1120</v>
      </c>
    </row>
    <row r="562" spans="1:6" ht="14.25" customHeight="1">
      <c r="A562" s="16" t="s">
        <v>554</v>
      </c>
      <c r="B562" s="16" t="s">
        <v>578</v>
      </c>
      <c r="C562" s="16">
        <v>3</v>
      </c>
      <c r="D562" s="16" t="s">
        <v>880</v>
      </c>
      <c r="E562" s="16">
        <v>3</v>
      </c>
      <c r="F562" s="30" t="s">
        <v>1121</v>
      </c>
    </row>
    <row r="563" spans="1:6" ht="14.25" customHeight="1">
      <c r="A563" s="16" t="s">
        <v>554</v>
      </c>
      <c r="B563" s="16" t="s">
        <v>578</v>
      </c>
      <c r="C563" s="16">
        <v>3</v>
      </c>
      <c r="D563" s="16" t="s">
        <v>880</v>
      </c>
      <c r="E563" s="16">
        <v>4</v>
      </c>
      <c r="F563" s="30" t="s">
        <v>1122</v>
      </c>
    </row>
    <row r="564" spans="1:6" ht="14.25" customHeight="1">
      <c r="A564" s="16" t="s">
        <v>554</v>
      </c>
      <c r="B564" s="16" t="s">
        <v>578</v>
      </c>
      <c r="C564" s="16">
        <v>3</v>
      </c>
      <c r="D564" s="16" t="s">
        <v>880</v>
      </c>
      <c r="E564" s="16">
        <v>5</v>
      </c>
      <c r="F564" s="30" t="s">
        <v>1123</v>
      </c>
    </row>
    <row r="565" spans="1:6" ht="14.25" customHeight="1">
      <c r="A565" s="16"/>
      <c r="B565" s="16"/>
      <c r="C565" s="2"/>
      <c r="E565" s="2"/>
      <c r="F565" s="2"/>
    </row>
    <row r="566" spans="1:6" ht="14.25" customHeight="1">
      <c r="A566" s="16" t="s">
        <v>554</v>
      </c>
      <c r="B566" s="16" t="s">
        <v>553</v>
      </c>
      <c r="C566" s="16">
        <v>0</v>
      </c>
      <c r="D566" s="21">
        <v>0</v>
      </c>
      <c r="E566" s="16"/>
      <c r="F566" s="16"/>
    </row>
    <row r="567" spans="1:6" ht="14.25" customHeight="1">
      <c r="A567" s="16" t="s">
        <v>554</v>
      </c>
      <c r="B567" s="16" t="s">
        <v>553</v>
      </c>
      <c r="C567" s="16">
        <v>3</v>
      </c>
      <c r="D567" s="16" t="s">
        <v>880</v>
      </c>
      <c r="E567" s="16">
        <v>1</v>
      </c>
      <c r="F567" s="32" t="s">
        <v>1125</v>
      </c>
    </row>
    <row r="568" spans="1:6" ht="14.25" customHeight="1">
      <c r="A568" s="16" t="s">
        <v>554</v>
      </c>
      <c r="B568" s="16" t="s">
        <v>553</v>
      </c>
      <c r="C568" s="16">
        <v>3</v>
      </c>
      <c r="D568" s="16" t="s">
        <v>880</v>
      </c>
      <c r="E568" s="16">
        <v>2</v>
      </c>
      <c r="F568" s="32" t="s">
        <v>1126</v>
      </c>
    </row>
    <row r="569" spans="1:6" ht="14.25" customHeight="1">
      <c r="A569" s="16" t="s">
        <v>554</v>
      </c>
      <c r="B569" s="16" t="s">
        <v>553</v>
      </c>
      <c r="C569" s="16">
        <v>3</v>
      </c>
      <c r="D569" s="16" t="s">
        <v>882</v>
      </c>
      <c r="E569" s="16">
        <v>3</v>
      </c>
      <c r="F569" s="32" t="s">
        <v>1127</v>
      </c>
    </row>
    <row r="570" spans="1:6" ht="14.25" customHeight="1">
      <c r="A570" s="16" t="s">
        <v>554</v>
      </c>
      <c r="B570" s="16" t="s">
        <v>553</v>
      </c>
      <c r="C570" s="16">
        <v>3</v>
      </c>
      <c r="D570" s="16" t="s">
        <v>881</v>
      </c>
      <c r="E570" s="16">
        <v>4</v>
      </c>
      <c r="F570" s="32" t="s">
        <v>1128</v>
      </c>
    </row>
    <row r="571" spans="1:6" ht="14.25" customHeight="1">
      <c r="A571" s="16" t="s">
        <v>554</v>
      </c>
      <c r="B571" s="16" t="s">
        <v>553</v>
      </c>
      <c r="C571" s="16">
        <v>3</v>
      </c>
      <c r="D571" s="16" t="s">
        <v>880</v>
      </c>
      <c r="E571" s="16">
        <v>5</v>
      </c>
      <c r="F571" s="32" t="s">
        <v>1129</v>
      </c>
    </row>
    <row r="572" spans="1:6" ht="14.25" customHeight="1">
      <c r="A572" s="16" t="s">
        <v>554</v>
      </c>
      <c r="B572" s="16" t="s">
        <v>553</v>
      </c>
      <c r="C572" s="16">
        <v>3</v>
      </c>
      <c r="D572" s="16" t="s">
        <v>881</v>
      </c>
      <c r="E572" s="16">
        <v>6</v>
      </c>
      <c r="F572" s="32" t="s">
        <v>1130</v>
      </c>
    </row>
    <row r="573" spans="1:6" ht="14.25" customHeight="1">
      <c r="A573" s="16" t="s">
        <v>554</v>
      </c>
      <c r="B573" s="16" t="s">
        <v>553</v>
      </c>
      <c r="C573" s="16">
        <v>3</v>
      </c>
      <c r="D573" s="16" t="s">
        <v>880</v>
      </c>
      <c r="E573" s="16">
        <v>7</v>
      </c>
      <c r="F573" s="32" t="s">
        <v>1131</v>
      </c>
    </row>
    <row r="574" spans="1:6" ht="14.25" customHeight="1">
      <c r="A574" s="16" t="s">
        <v>554</v>
      </c>
      <c r="B574" s="16" t="s">
        <v>553</v>
      </c>
      <c r="C574" s="16">
        <v>3</v>
      </c>
      <c r="D574" s="16" t="s">
        <v>882</v>
      </c>
      <c r="E574" s="16">
        <v>8</v>
      </c>
      <c r="F574" s="32" t="s">
        <v>1132</v>
      </c>
    </row>
    <row r="575" spans="1:6" ht="14.25" customHeight="1">
      <c r="A575" s="16" t="s">
        <v>554</v>
      </c>
      <c r="B575" s="16" t="s">
        <v>553</v>
      </c>
      <c r="C575" s="16">
        <v>3</v>
      </c>
      <c r="D575" s="16" t="s">
        <v>880</v>
      </c>
      <c r="E575" s="16">
        <v>9</v>
      </c>
      <c r="F575" s="32" t="s">
        <v>1133</v>
      </c>
    </row>
    <row r="576" spans="1:6" ht="14.25" customHeight="1">
      <c r="A576" s="16"/>
      <c r="B576" s="16"/>
      <c r="C576" s="16"/>
      <c r="D576" s="21"/>
      <c r="E576" s="16"/>
      <c r="F576" s="16"/>
    </row>
    <row r="577" spans="1:6" ht="14.25" customHeight="1">
      <c r="A577" s="16" t="s">
        <v>554</v>
      </c>
      <c r="B577" s="16" t="s">
        <v>203</v>
      </c>
      <c r="C577" s="16">
        <v>0</v>
      </c>
      <c r="D577" s="21">
        <v>0</v>
      </c>
      <c r="E577" s="16"/>
      <c r="F577" s="16"/>
    </row>
    <row r="578" spans="1:6" ht="14.25" customHeight="1">
      <c r="A578" s="16" t="s">
        <v>554</v>
      </c>
      <c r="B578" s="16" t="s">
        <v>203</v>
      </c>
      <c r="C578" s="16">
        <v>3</v>
      </c>
      <c r="D578" s="16" t="s">
        <v>882</v>
      </c>
      <c r="E578" s="16">
        <v>1</v>
      </c>
      <c r="F578" s="32" t="s">
        <v>1134</v>
      </c>
    </row>
    <row r="579" spans="1:6" ht="14.25" customHeight="1">
      <c r="A579" s="16" t="s">
        <v>554</v>
      </c>
      <c r="B579" s="16" t="s">
        <v>203</v>
      </c>
      <c r="C579" s="16">
        <v>3</v>
      </c>
      <c r="D579" s="16" t="s">
        <v>880</v>
      </c>
      <c r="E579" s="16">
        <v>2</v>
      </c>
      <c r="F579" s="32" t="s">
        <v>1135</v>
      </c>
    </row>
    <row r="580" spans="1:6" ht="14.25" customHeight="1">
      <c r="A580" s="16" t="s">
        <v>554</v>
      </c>
      <c r="B580" s="16" t="s">
        <v>203</v>
      </c>
      <c r="C580" s="16">
        <v>3</v>
      </c>
      <c r="D580" s="16" t="s">
        <v>882</v>
      </c>
      <c r="E580" s="16">
        <v>3</v>
      </c>
      <c r="F580" s="32" t="s">
        <v>1136</v>
      </c>
    </row>
    <row r="581" spans="1:6" ht="14.25" customHeight="1">
      <c r="A581" s="16" t="s">
        <v>554</v>
      </c>
      <c r="B581" s="16" t="s">
        <v>203</v>
      </c>
      <c r="C581" s="16">
        <v>3</v>
      </c>
      <c r="D581" s="16" t="s">
        <v>880</v>
      </c>
      <c r="E581" s="16">
        <v>4</v>
      </c>
      <c r="F581" s="32" t="s">
        <v>1137</v>
      </c>
    </row>
    <row r="582" spans="1:6" ht="14.25" customHeight="1">
      <c r="A582" s="16" t="s">
        <v>554</v>
      </c>
      <c r="B582" s="16" t="s">
        <v>203</v>
      </c>
      <c r="C582" s="16">
        <v>3</v>
      </c>
      <c r="D582" s="16" t="s">
        <v>882</v>
      </c>
      <c r="E582" s="16">
        <v>5</v>
      </c>
      <c r="F582" s="32" t="s">
        <v>1138</v>
      </c>
    </row>
    <row r="583" spans="1:6" ht="14.25" customHeight="1">
      <c r="A583" s="16" t="s">
        <v>554</v>
      </c>
      <c r="B583" s="16" t="s">
        <v>203</v>
      </c>
      <c r="C583" s="16">
        <v>3</v>
      </c>
      <c r="D583" s="16" t="s">
        <v>882</v>
      </c>
      <c r="E583" s="16">
        <v>6</v>
      </c>
      <c r="F583" s="32" t="s">
        <v>1139</v>
      </c>
    </row>
    <row r="584" spans="1:6" ht="14.25" customHeight="1">
      <c r="A584" s="16" t="s">
        <v>554</v>
      </c>
      <c r="B584" s="16" t="s">
        <v>203</v>
      </c>
      <c r="C584" s="16">
        <v>3</v>
      </c>
      <c r="D584" s="16" t="s">
        <v>880</v>
      </c>
      <c r="E584" s="16">
        <v>7</v>
      </c>
      <c r="F584" s="32" t="s">
        <v>1140</v>
      </c>
    </row>
    <row r="585" spans="1:6" ht="14.25" customHeight="1">
      <c r="A585" s="16" t="s">
        <v>554</v>
      </c>
      <c r="B585" s="16" t="s">
        <v>203</v>
      </c>
      <c r="C585" s="16">
        <v>3</v>
      </c>
      <c r="D585" s="16" t="s">
        <v>880</v>
      </c>
      <c r="E585" s="16">
        <v>8</v>
      </c>
      <c r="F585" s="32" t="s">
        <v>1141</v>
      </c>
    </row>
    <row r="586" spans="1:6" ht="14.25" customHeight="1">
      <c r="A586" s="16"/>
      <c r="B586" s="16"/>
      <c r="C586" s="16"/>
      <c r="D586" s="21"/>
      <c r="E586" s="16"/>
      <c r="F586" s="16"/>
    </row>
    <row r="587" spans="1:6" ht="14.25" customHeight="1">
      <c r="A587" s="16" t="s">
        <v>554</v>
      </c>
      <c r="B587" s="16" t="s">
        <v>863</v>
      </c>
      <c r="C587" s="16">
        <v>0</v>
      </c>
      <c r="D587" s="21">
        <v>0</v>
      </c>
      <c r="E587" s="16"/>
      <c r="F587" s="16"/>
    </row>
    <row r="588" spans="1:6" ht="14.25" customHeight="1">
      <c r="A588" s="16" t="s">
        <v>554</v>
      </c>
      <c r="B588" s="16" t="s">
        <v>863</v>
      </c>
      <c r="C588" s="16">
        <v>3</v>
      </c>
      <c r="D588" s="16" t="s">
        <v>880</v>
      </c>
      <c r="E588" s="16">
        <v>1</v>
      </c>
      <c r="F588" s="32" t="s">
        <v>1142</v>
      </c>
    </row>
    <row r="589" spans="1:6" ht="14.25" customHeight="1">
      <c r="A589" s="16" t="s">
        <v>554</v>
      </c>
      <c r="B589" s="16" t="s">
        <v>863</v>
      </c>
      <c r="C589" s="16">
        <v>3</v>
      </c>
      <c r="D589" s="16" t="s">
        <v>880</v>
      </c>
      <c r="E589" s="16">
        <v>2</v>
      </c>
      <c r="F589" s="32" t="s">
        <v>1143</v>
      </c>
    </row>
    <row r="590" spans="1:6" ht="14.25" customHeight="1">
      <c r="A590" s="16" t="s">
        <v>554</v>
      </c>
      <c r="B590" s="16" t="s">
        <v>863</v>
      </c>
      <c r="C590" s="16">
        <v>3</v>
      </c>
      <c r="D590" s="16" t="s">
        <v>882</v>
      </c>
      <c r="E590" s="16">
        <v>3</v>
      </c>
      <c r="F590" s="32" t="s">
        <v>1144</v>
      </c>
    </row>
    <row r="591" spans="1:6" ht="14.25" customHeight="1">
      <c r="A591" s="16" t="s">
        <v>554</v>
      </c>
      <c r="B591" s="16" t="s">
        <v>863</v>
      </c>
      <c r="C591" s="16">
        <v>3</v>
      </c>
      <c r="D591" s="16" t="s">
        <v>881</v>
      </c>
      <c r="E591" s="16">
        <v>4</v>
      </c>
      <c r="F591" s="32" t="s">
        <v>1145</v>
      </c>
    </row>
    <row r="592" spans="1:6" ht="14.25" customHeight="1">
      <c r="A592" s="16" t="s">
        <v>554</v>
      </c>
      <c r="B592" s="16" t="s">
        <v>863</v>
      </c>
      <c r="C592" s="16">
        <v>3</v>
      </c>
      <c r="D592" s="16" t="s">
        <v>881</v>
      </c>
      <c r="E592" s="16">
        <v>5</v>
      </c>
      <c r="F592" s="32" t="s">
        <v>1146</v>
      </c>
    </row>
    <row r="593" spans="1:6" ht="14.25" customHeight="1">
      <c r="A593" s="16" t="s">
        <v>554</v>
      </c>
      <c r="B593" s="16" t="s">
        <v>863</v>
      </c>
      <c r="C593" s="16">
        <v>3</v>
      </c>
      <c r="D593" s="16" t="s">
        <v>880</v>
      </c>
      <c r="E593" s="16">
        <v>6</v>
      </c>
      <c r="F593" s="32" t="s">
        <v>1147</v>
      </c>
    </row>
    <row r="594" spans="1:6" s="14" customFormat="1" ht="14.25" customHeight="1">
      <c r="A594" s="16"/>
      <c r="B594" s="16"/>
      <c r="C594" s="16"/>
      <c r="D594" s="16"/>
      <c r="E594" s="16"/>
      <c r="F594" s="16"/>
    </row>
    <row r="595" spans="1:6" s="14" customFormat="1" ht="14.25" customHeight="1">
      <c r="A595" s="16" t="s">
        <v>554</v>
      </c>
      <c r="B595" s="16" t="s">
        <v>1124</v>
      </c>
      <c r="C595" s="16">
        <v>0</v>
      </c>
      <c r="D595" s="16">
        <v>0</v>
      </c>
      <c r="E595" s="16"/>
      <c r="F595" s="16"/>
    </row>
    <row r="596" spans="1:6" s="14" customFormat="1" ht="14.25" customHeight="1">
      <c r="A596" s="16" t="s">
        <v>554</v>
      </c>
      <c r="B596" s="16" t="s">
        <v>1124</v>
      </c>
      <c r="C596" s="16">
        <v>3</v>
      </c>
      <c r="D596" s="16" t="s">
        <v>880</v>
      </c>
      <c r="E596" s="16">
        <v>1</v>
      </c>
      <c r="F596" s="32" t="s">
        <v>1148</v>
      </c>
    </row>
    <row r="597" spans="1:6" s="14" customFormat="1" ht="14.25" customHeight="1">
      <c r="A597" s="16" t="s">
        <v>554</v>
      </c>
      <c r="B597" s="16" t="s">
        <v>1124</v>
      </c>
      <c r="C597" s="16">
        <v>3</v>
      </c>
      <c r="D597" s="16" t="s">
        <v>880</v>
      </c>
      <c r="E597" s="16">
        <v>2</v>
      </c>
      <c r="F597" s="32" t="s">
        <v>1149</v>
      </c>
    </row>
    <row r="598" spans="1:6" s="14" customFormat="1" ht="14.25" customHeight="1">
      <c r="A598" s="16" t="s">
        <v>554</v>
      </c>
      <c r="B598" s="16" t="s">
        <v>1124</v>
      </c>
      <c r="C598" s="16">
        <v>3</v>
      </c>
      <c r="D598" s="16" t="s">
        <v>881</v>
      </c>
      <c r="E598" s="16">
        <v>3</v>
      </c>
      <c r="F598" s="32" t="s">
        <v>1150</v>
      </c>
    </row>
    <row r="599" spans="1:6" s="14" customFormat="1" ht="14.25" customHeight="1">
      <c r="A599" s="16" t="s">
        <v>554</v>
      </c>
      <c r="B599" s="16" t="s">
        <v>1124</v>
      </c>
      <c r="C599" s="16">
        <v>3</v>
      </c>
      <c r="D599" s="16" t="s">
        <v>882</v>
      </c>
      <c r="E599" s="16">
        <v>4</v>
      </c>
      <c r="F599" s="32" t="s">
        <v>1151</v>
      </c>
    </row>
    <row r="600" spans="1:6" s="14" customFormat="1" ht="14.25" customHeight="1">
      <c r="A600" s="16" t="s">
        <v>554</v>
      </c>
      <c r="B600" s="16" t="s">
        <v>1124</v>
      </c>
      <c r="C600" s="16">
        <v>3</v>
      </c>
      <c r="D600" s="16" t="s">
        <v>881</v>
      </c>
      <c r="E600" s="16">
        <v>5</v>
      </c>
      <c r="F600" s="32" t="s">
        <v>1152</v>
      </c>
    </row>
    <row r="601" spans="1:6" s="14" customFormat="1" ht="14.25" customHeight="1">
      <c r="A601" s="16" t="s">
        <v>554</v>
      </c>
      <c r="B601" s="16" t="s">
        <v>1124</v>
      </c>
      <c r="C601" s="16">
        <v>3</v>
      </c>
      <c r="D601" s="16" t="s">
        <v>880</v>
      </c>
      <c r="E601" s="16">
        <v>6</v>
      </c>
      <c r="F601" s="32" t="s">
        <v>1153</v>
      </c>
    </row>
    <row r="602" spans="1:6" s="14" customFormat="1" ht="14.25" customHeight="1">
      <c r="A602" s="16" t="s">
        <v>554</v>
      </c>
      <c r="B602" s="16" t="s">
        <v>1124</v>
      </c>
      <c r="C602" s="16">
        <v>3</v>
      </c>
      <c r="D602" s="16" t="s">
        <v>880</v>
      </c>
      <c r="E602" s="16">
        <v>7</v>
      </c>
      <c r="F602" s="32" t="s">
        <v>1154</v>
      </c>
    </row>
    <row r="603" spans="1:6" s="21" customFormat="1" ht="14.25" customHeight="1">
      <c r="A603" s="16"/>
      <c r="B603" s="16"/>
      <c r="C603" s="16"/>
      <c r="E603" s="16"/>
      <c r="F603" s="16"/>
    </row>
    <row r="604" spans="1:6" s="21" customFormat="1" ht="14.25" customHeight="1">
      <c r="A604" s="16" t="s">
        <v>555</v>
      </c>
      <c r="B604" s="16" t="s">
        <v>722</v>
      </c>
      <c r="C604" s="16">
        <v>0</v>
      </c>
      <c r="D604" s="21">
        <v>1</v>
      </c>
      <c r="E604" s="16"/>
      <c r="F604" s="16"/>
    </row>
    <row r="605" spans="1:6" s="21" customFormat="1" ht="14.25" customHeight="1">
      <c r="A605" s="16" t="s">
        <v>555</v>
      </c>
      <c r="B605" s="16" t="s">
        <v>722</v>
      </c>
      <c r="C605" s="16">
        <v>2</v>
      </c>
      <c r="D605" s="16" t="s">
        <v>880</v>
      </c>
      <c r="E605" s="16">
        <v>1</v>
      </c>
      <c r="F605" s="16" t="s">
        <v>19</v>
      </c>
    </row>
    <row r="606" spans="1:6" s="21" customFormat="1" ht="14.25" customHeight="1">
      <c r="A606" s="16" t="s">
        <v>555</v>
      </c>
      <c r="B606" s="16" t="s">
        <v>722</v>
      </c>
      <c r="C606" s="16">
        <v>2</v>
      </c>
      <c r="D606" s="16" t="s">
        <v>880</v>
      </c>
      <c r="E606" s="16">
        <v>2</v>
      </c>
      <c r="F606" s="16" t="s">
        <v>452</v>
      </c>
    </row>
    <row r="607" spans="1:6" s="21" customFormat="1" ht="14.25" customHeight="1">
      <c r="A607" s="16" t="s">
        <v>555</v>
      </c>
      <c r="B607" s="16" t="s">
        <v>722</v>
      </c>
      <c r="C607" s="16">
        <v>2</v>
      </c>
      <c r="D607" s="16" t="s">
        <v>882</v>
      </c>
      <c r="E607" s="16">
        <v>3</v>
      </c>
      <c r="F607" s="16" t="s">
        <v>336</v>
      </c>
    </row>
    <row r="608" spans="1:6" s="21" customFormat="1" ht="14.25" customHeight="1">
      <c r="A608" s="16"/>
      <c r="B608" s="16"/>
      <c r="C608" s="16"/>
      <c r="D608" s="16"/>
      <c r="E608" s="16"/>
      <c r="F608" s="16"/>
    </row>
    <row r="609" spans="1:6" s="21" customFormat="1" ht="14.25" customHeight="1">
      <c r="A609" s="16" t="s">
        <v>555</v>
      </c>
      <c r="B609" s="16" t="s">
        <v>129</v>
      </c>
      <c r="C609" s="16">
        <v>0</v>
      </c>
      <c r="D609" s="16">
        <v>4</v>
      </c>
      <c r="E609" s="16"/>
      <c r="F609" s="16"/>
    </row>
    <row r="610" spans="1:6" s="21" customFormat="1" ht="14.25" customHeight="1">
      <c r="A610" s="16" t="s">
        <v>555</v>
      </c>
      <c r="B610" s="16" t="s">
        <v>129</v>
      </c>
      <c r="C610" s="16">
        <v>2</v>
      </c>
      <c r="D610" s="16" t="s">
        <v>881</v>
      </c>
      <c r="E610" s="16">
        <v>1</v>
      </c>
      <c r="F610" s="16" t="s">
        <v>286</v>
      </c>
    </row>
    <row r="611" spans="1:6" s="21" customFormat="1" ht="14.25" customHeight="1">
      <c r="A611" s="16" t="s">
        <v>555</v>
      </c>
      <c r="B611" s="16" t="s">
        <v>129</v>
      </c>
      <c r="C611" s="16">
        <v>2</v>
      </c>
      <c r="D611" s="16" t="s">
        <v>880</v>
      </c>
      <c r="E611" s="16">
        <v>2</v>
      </c>
      <c r="F611" s="16" t="s">
        <v>753</v>
      </c>
    </row>
    <row r="612" spans="1:6" s="21" customFormat="1" ht="14.25" customHeight="1">
      <c r="A612" s="16" t="s">
        <v>555</v>
      </c>
      <c r="B612" s="16" t="s">
        <v>129</v>
      </c>
      <c r="C612" s="16">
        <v>2</v>
      </c>
      <c r="D612" s="16" t="s">
        <v>880</v>
      </c>
      <c r="E612" s="16">
        <v>3</v>
      </c>
      <c r="F612" s="16" t="s">
        <v>75</v>
      </c>
    </row>
    <row r="613" spans="1:6" s="21" customFormat="1" ht="14.25" customHeight="1">
      <c r="A613" s="16" t="s">
        <v>555</v>
      </c>
      <c r="B613" s="16" t="s">
        <v>129</v>
      </c>
      <c r="C613" s="16">
        <v>2</v>
      </c>
      <c r="D613" s="16" t="s">
        <v>972</v>
      </c>
      <c r="E613" s="16">
        <v>4</v>
      </c>
      <c r="F613" s="16" t="s">
        <v>272</v>
      </c>
    </row>
    <row r="614" spans="1:6" s="21" customFormat="1" ht="14.25" customHeight="1">
      <c r="A614" s="16" t="s">
        <v>555</v>
      </c>
      <c r="B614" s="16" t="s">
        <v>129</v>
      </c>
      <c r="C614" s="16">
        <v>2</v>
      </c>
      <c r="D614" s="16" t="s">
        <v>972</v>
      </c>
      <c r="E614" s="16">
        <v>5</v>
      </c>
      <c r="F614" s="16" t="s">
        <v>376</v>
      </c>
    </row>
    <row r="615" spans="1:6" s="21" customFormat="1" ht="14.25" customHeight="1">
      <c r="A615" s="16" t="s">
        <v>555</v>
      </c>
      <c r="B615" s="16" t="s">
        <v>129</v>
      </c>
      <c r="C615" s="16">
        <v>2</v>
      </c>
      <c r="D615" s="16" t="s">
        <v>882</v>
      </c>
      <c r="E615" s="16">
        <v>6</v>
      </c>
      <c r="F615" s="16" t="s">
        <v>51</v>
      </c>
    </row>
    <row r="616" spans="1:6" s="21" customFormat="1" ht="14.25" customHeight="1">
      <c r="A616" s="16" t="s">
        <v>555</v>
      </c>
      <c r="B616" s="16" t="s">
        <v>129</v>
      </c>
      <c r="C616" s="16">
        <v>2</v>
      </c>
      <c r="D616" s="16" t="s">
        <v>881</v>
      </c>
      <c r="E616" s="16">
        <v>7</v>
      </c>
      <c r="F616" s="16" t="s">
        <v>64</v>
      </c>
    </row>
    <row r="617" spans="1:6" s="21" customFormat="1" ht="14.25" customHeight="1">
      <c r="A617" s="16" t="s">
        <v>555</v>
      </c>
      <c r="B617" s="16" t="s">
        <v>129</v>
      </c>
      <c r="C617" s="16">
        <v>2</v>
      </c>
      <c r="D617" s="16" t="s">
        <v>880</v>
      </c>
      <c r="E617" s="16">
        <v>8</v>
      </c>
      <c r="F617" s="16" t="s">
        <v>375</v>
      </c>
    </row>
    <row r="618" spans="1:6" s="21" customFormat="1" ht="14.25" customHeight="1">
      <c r="A618" s="16"/>
      <c r="B618" s="16"/>
      <c r="C618" s="16"/>
      <c r="D618" s="16"/>
      <c r="E618" s="16"/>
      <c r="F618" s="16"/>
    </row>
    <row r="619" spans="1:6" s="21" customFormat="1" ht="14.25" customHeight="1">
      <c r="A619" s="16" t="s">
        <v>555</v>
      </c>
      <c r="B619" s="16" t="s">
        <v>45</v>
      </c>
      <c r="C619" s="16">
        <v>0</v>
      </c>
      <c r="D619" s="16">
        <v>3</v>
      </c>
      <c r="E619" s="16"/>
      <c r="F619" s="16"/>
    </row>
    <row r="620" spans="1:6" s="21" customFormat="1" ht="14.25" customHeight="1">
      <c r="A620" s="16" t="s">
        <v>555</v>
      </c>
      <c r="B620" s="16" t="s">
        <v>45</v>
      </c>
      <c r="C620" s="16">
        <v>2</v>
      </c>
      <c r="D620" s="16" t="s">
        <v>881</v>
      </c>
      <c r="E620" s="16">
        <v>1</v>
      </c>
      <c r="F620" s="16" t="s">
        <v>612</v>
      </c>
    </row>
    <row r="621" spans="1:6" s="21" customFormat="1" ht="14.25" customHeight="1">
      <c r="A621" s="16" t="s">
        <v>555</v>
      </c>
      <c r="B621" s="16" t="s">
        <v>45</v>
      </c>
      <c r="C621" s="16">
        <v>2</v>
      </c>
      <c r="D621" s="16" t="s">
        <v>881</v>
      </c>
      <c r="E621" s="16">
        <v>2</v>
      </c>
      <c r="F621" s="16" t="s">
        <v>583</v>
      </c>
    </row>
    <row r="622" spans="1:6" s="21" customFormat="1" ht="14.25" customHeight="1">
      <c r="A622" s="16" t="s">
        <v>555</v>
      </c>
      <c r="B622" s="16" t="s">
        <v>45</v>
      </c>
      <c r="C622" s="16">
        <v>2</v>
      </c>
      <c r="D622" s="16" t="s">
        <v>881</v>
      </c>
      <c r="E622" s="16">
        <v>3</v>
      </c>
      <c r="F622" s="16" t="s">
        <v>205</v>
      </c>
    </row>
    <row r="623" spans="1:6" s="21" customFormat="1" ht="14.25" customHeight="1">
      <c r="A623" s="16" t="s">
        <v>555</v>
      </c>
      <c r="B623" s="16" t="s">
        <v>45</v>
      </c>
      <c r="C623" s="16">
        <v>2</v>
      </c>
      <c r="D623" s="16" t="s">
        <v>881</v>
      </c>
      <c r="E623" s="16">
        <v>4</v>
      </c>
      <c r="F623" s="16" t="s">
        <v>349</v>
      </c>
    </row>
    <row r="624" spans="1:6" s="21" customFormat="1" ht="14.25" customHeight="1">
      <c r="A624" s="16"/>
      <c r="B624" s="16"/>
      <c r="C624" s="16"/>
      <c r="D624" s="16"/>
      <c r="E624" s="16"/>
      <c r="F624" s="16"/>
    </row>
    <row r="625" spans="1:6" s="21" customFormat="1" ht="14.25" customHeight="1">
      <c r="A625" s="16" t="s">
        <v>555</v>
      </c>
      <c r="B625" s="16" t="s">
        <v>8</v>
      </c>
      <c r="C625" s="16">
        <v>0</v>
      </c>
      <c r="D625" s="16">
        <v>2</v>
      </c>
      <c r="E625" s="16"/>
      <c r="F625" s="16"/>
    </row>
    <row r="626" spans="1:6" s="21" customFormat="1" ht="14.25" customHeight="1">
      <c r="A626" s="16" t="s">
        <v>555</v>
      </c>
      <c r="B626" s="16" t="s">
        <v>8</v>
      </c>
      <c r="C626" s="16">
        <v>2</v>
      </c>
      <c r="D626" s="16" t="s">
        <v>880</v>
      </c>
      <c r="E626" s="16">
        <v>1</v>
      </c>
      <c r="F626" s="16" t="s">
        <v>888</v>
      </c>
    </row>
    <row r="627" spans="1:6" s="21" customFormat="1" ht="14.25" customHeight="1">
      <c r="A627" s="16" t="s">
        <v>555</v>
      </c>
      <c r="B627" s="16" t="s">
        <v>8</v>
      </c>
      <c r="C627" s="16">
        <v>2</v>
      </c>
      <c r="D627" s="16" t="s">
        <v>880</v>
      </c>
      <c r="E627" s="16">
        <v>2</v>
      </c>
      <c r="F627" s="16" t="s">
        <v>415</v>
      </c>
    </row>
    <row r="628" spans="1:6" s="21" customFormat="1" ht="14.25" customHeight="1">
      <c r="A628" s="16" t="s">
        <v>555</v>
      </c>
      <c r="B628" s="16" t="s">
        <v>8</v>
      </c>
      <c r="C628" s="16">
        <v>2</v>
      </c>
      <c r="D628" s="16" t="s">
        <v>881</v>
      </c>
      <c r="E628" s="16">
        <v>3</v>
      </c>
      <c r="F628" s="16" t="s">
        <v>0</v>
      </c>
    </row>
    <row r="629" spans="1:6" s="21" customFormat="1" ht="14.25" customHeight="1">
      <c r="A629" s="16" t="s">
        <v>555</v>
      </c>
      <c r="B629" s="16" t="s">
        <v>8</v>
      </c>
      <c r="C629" s="16">
        <v>2</v>
      </c>
      <c r="D629" s="16" t="s">
        <v>881</v>
      </c>
      <c r="E629" s="16">
        <v>4</v>
      </c>
      <c r="F629" s="22" t="s">
        <v>889</v>
      </c>
    </row>
    <row r="630" spans="1:6" s="21" customFormat="1" ht="14.25" customHeight="1">
      <c r="A630" s="16"/>
      <c r="B630" s="16"/>
      <c r="C630" s="16"/>
      <c r="D630" s="16"/>
      <c r="E630" s="16"/>
      <c r="F630" s="16"/>
    </row>
    <row r="631" spans="1:6" s="21" customFormat="1" ht="14.25" customHeight="1">
      <c r="A631" s="16" t="s">
        <v>555</v>
      </c>
      <c r="B631" s="16" t="s">
        <v>327</v>
      </c>
      <c r="C631" s="16">
        <v>0</v>
      </c>
      <c r="D631" s="16">
        <v>0</v>
      </c>
      <c r="E631" s="16"/>
      <c r="F631" s="16"/>
    </row>
    <row r="632" spans="1:6" s="21" customFormat="1" ht="14.25" customHeight="1">
      <c r="A632" s="16" t="s">
        <v>555</v>
      </c>
      <c r="B632" s="16" t="s">
        <v>327</v>
      </c>
      <c r="C632" s="16">
        <v>3</v>
      </c>
      <c r="D632" s="16" t="s">
        <v>881</v>
      </c>
      <c r="E632" s="16">
        <v>1</v>
      </c>
      <c r="F632" s="16" t="s">
        <v>652</v>
      </c>
    </row>
    <row r="633" spans="1:6" s="21" customFormat="1" ht="14.25" customHeight="1">
      <c r="A633" s="16" t="s">
        <v>555</v>
      </c>
      <c r="B633" s="16" t="s">
        <v>327</v>
      </c>
      <c r="C633" s="16">
        <v>3</v>
      </c>
      <c r="D633" s="16" t="s">
        <v>881</v>
      </c>
      <c r="E633" s="16">
        <v>2</v>
      </c>
      <c r="F633" s="16" t="s">
        <v>223</v>
      </c>
    </row>
    <row r="634" spans="1:6" s="21" customFormat="1" ht="14.25" customHeight="1">
      <c r="A634" s="16" t="s">
        <v>555</v>
      </c>
      <c r="B634" s="16" t="s">
        <v>327</v>
      </c>
      <c r="C634" s="16">
        <v>3</v>
      </c>
      <c r="D634" s="16" t="s">
        <v>881</v>
      </c>
      <c r="E634" s="16">
        <v>3</v>
      </c>
      <c r="F634" s="16" t="s">
        <v>298</v>
      </c>
    </row>
    <row r="635" spans="1:6" s="21" customFormat="1" ht="14.25" customHeight="1">
      <c r="A635" s="16" t="s">
        <v>555</v>
      </c>
      <c r="B635" s="16" t="s">
        <v>327</v>
      </c>
      <c r="C635" s="16">
        <v>3</v>
      </c>
      <c r="D635" s="16" t="s">
        <v>881</v>
      </c>
      <c r="E635" s="16">
        <v>4</v>
      </c>
      <c r="F635" s="16" t="s">
        <v>805</v>
      </c>
    </row>
    <row r="636" spans="1:6" s="21" customFormat="1" ht="14.25" customHeight="1">
      <c r="A636" s="16" t="s">
        <v>555</v>
      </c>
      <c r="B636" s="16" t="s">
        <v>327</v>
      </c>
      <c r="C636" s="16">
        <v>3</v>
      </c>
      <c r="D636" s="16" t="s">
        <v>882</v>
      </c>
      <c r="E636" s="16">
        <v>5</v>
      </c>
      <c r="F636" s="16" t="s">
        <v>41</v>
      </c>
    </row>
    <row r="637" spans="1:6" s="21" customFormat="1" ht="14.25" customHeight="1">
      <c r="A637" s="16" t="s">
        <v>555</v>
      </c>
      <c r="B637" s="16" t="s">
        <v>327</v>
      </c>
      <c r="C637" s="16">
        <v>3</v>
      </c>
      <c r="D637" s="16" t="s">
        <v>882</v>
      </c>
      <c r="E637" s="16">
        <v>6</v>
      </c>
      <c r="F637" s="16" t="s">
        <v>461</v>
      </c>
    </row>
    <row r="638" spans="1:6" s="21" customFormat="1" ht="14.25" customHeight="1">
      <c r="A638" s="16"/>
      <c r="B638" s="16"/>
      <c r="C638" s="16"/>
      <c r="D638" s="16"/>
      <c r="E638" s="16"/>
      <c r="F638" s="16"/>
    </row>
    <row r="639" spans="1:6" s="21" customFormat="1" ht="14.25" customHeight="1">
      <c r="A639" s="16" t="s">
        <v>555</v>
      </c>
      <c r="B639" s="16" t="s">
        <v>577</v>
      </c>
      <c r="C639" s="16">
        <v>0</v>
      </c>
      <c r="D639" s="16">
        <v>0</v>
      </c>
      <c r="E639" s="16"/>
      <c r="F639" s="16"/>
    </row>
    <row r="640" spans="1:6" s="21" customFormat="1" ht="14.25" customHeight="1">
      <c r="A640" s="16" t="s">
        <v>555</v>
      </c>
      <c r="B640" s="16" t="s">
        <v>577</v>
      </c>
      <c r="C640" s="16">
        <v>3</v>
      </c>
      <c r="D640" s="16" t="s">
        <v>882</v>
      </c>
      <c r="E640" s="16">
        <v>1</v>
      </c>
      <c r="F640" s="16" t="s">
        <v>347</v>
      </c>
    </row>
    <row r="641" spans="1:6" s="21" customFormat="1" ht="14.25" customHeight="1">
      <c r="A641" s="16" t="s">
        <v>555</v>
      </c>
      <c r="B641" s="16" t="s">
        <v>577</v>
      </c>
      <c r="C641" s="16">
        <v>3</v>
      </c>
      <c r="D641" s="16" t="s">
        <v>880</v>
      </c>
      <c r="E641" s="16">
        <v>2</v>
      </c>
      <c r="F641" s="16" t="s">
        <v>644</v>
      </c>
    </row>
    <row r="642" spans="1:6" s="21" customFormat="1" ht="14.25" customHeight="1">
      <c r="A642" s="16" t="s">
        <v>555</v>
      </c>
      <c r="B642" s="16" t="s">
        <v>577</v>
      </c>
      <c r="C642" s="16">
        <v>3</v>
      </c>
      <c r="D642" s="16" t="s">
        <v>973</v>
      </c>
      <c r="E642" s="16">
        <v>3</v>
      </c>
      <c r="F642" s="16" t="s">
        <v>483</v>
      </c>
    </row>
    <row r="643" spans="1:6" s="21" customFormat="1" ht="14.25" customHeight="1">
      <c r="A643" s="16" t="s">
        <v>555</v>
      </c>
      <c r="B643" s="16" t="s">
        <v>577</v>
      </c>
      <c r="C643" s="16">
        <v>3</v>
      </c>
      <c r="D643" s="16" t="s">
        <v>973</v>
      </c>
      <c r="E643" s="16">
        <v>4</v>
      </c>
      <c r="F643" s="16" t="s">
        <v>5</v>
      </c>
    </row>
    <row r="644" spans="1:6" s="21" customFormat="1" ht="14.25" customHeight="1">
      <c r="A644" s="16" t="s">
        <v>555</v>
      </c>
      <c r="B644" s="16" t="s">
        <v>577</v>
      </c>
      <c r="C644" s="16">
        <v>3</v>
      </c>
      <c r="D644" s="16" t="s">
        <v>881</v>
      </c>
      <c r="E644" s="16">
        <v>5</v>
      </c>
      <c r="F644" s="16" t="s">
        <v>54</v>
      </c>
    </row>
    <row r="645" spans="1:6" s="21" customFormat="1" ht="14.25" customHeight="1">
      <c r="A645" s="16" t="s">
        <v>555</v>
      </c>
      <c r="B645" s="16" t="s">
        <v>577</v>
      </c>
      <c r="C645" s="16">
        <v>3</v>
      </c>
      <c r="D645" s="16" t="s">
        <v>973</v>
      </c>
      <c r="E645" s="16">
        <v>6</v>
      </c>
      <c r="F645" s="16" t="s">
        <v>236</v>
      </c>
    </row>
    <row r="646" spans="1:6" s="21" customFormat="1" ht="14.25" customHeight="1">
      <c r="A646" s="16" t="s">
        <v>555</v>
      </c>
      <c r="B646" s="16" t="s">
        <v>577</v>
      </c>
      <c r="C646" s="16">
        <v>3</v>
      </c>
      <c r="D646" s="16" t="s">
        <v>973</v>
      </c>
      <c r="E646" s="16">
        <v>7</v>
      </c>
      <c r="F646" s="16" t="s">
        <v>297</v>
      </c>
    </row>
    <row r="647" spans="1:6" s="21" customFormat="1" ht="14.25" customHeight="1">
      <c r="A647" s="16" t="s">
        <v>555</v>
      </c>
      <c r="B647" s="16" t="s">
        <v>577</v>
      </c>
      <c r="C647" s="16">
        <v>3</v>
      </c>
      <c r="D647" s="16" t="s">
        <v>973</v>
      </c>
      <c r="E647" s="16">
        <v>8</v>
      </c>
      <c r="F647" s="16" t="s">
        <v>234</v>
      </c>
    </row>
    <row r="648" spans="1:6" s="21" customFormat="1" ht="14.25" customHeight="1">
      <c r="A648" s="16" t="s">
        <v>555</v>
      </c>
      <c r="B648" s="16" t="s">
        <v>577</v>
      </c>
      <c r="C648" s="16">
        <v>3</v>
      </c>
      <c r="D648" s="16" t="s">
        <v>973</v>
      </c>
      <c r="E648" s="16">
        <v>9</v>
      </c>
      <c r="F648" s="16" t="s">
        <v>322</v>
      </c>
    </row>
    <row r="649" spans="1:6" s="21" customFormat="1" ht="14.25" customHeight="1">
      <c r="A649" s="16" t="s">
        <v>555</v>
      </c>
      <c r="B649" s="16" t="s">
        <v>577</v>
      </c>
      <c r="C649" s="16">
        <v>3</v>
      </c>
      <c r="D649" s="16" t="s">
        <v>880</v>
      </c>
      <c r="E649" s="16">
        <v>10</v>
      </c>
      <c r="F649" s="16" t="s">
        <v>617</v>
      </c>
    </row>
    <row r="650" spans="1:6" s="21" customFormat="1" ht="14.25" customHeight="1">
      <c r="A650" s="16"/>
      <c r="B650" s="16"/>
      <c r="C650" s="16"/>
      <c r="D650" s="16"/>
      <c r="E650" s="16"/>
      <c r="F650" s="16"/>
    </row>
    <row r="651" spans="1:6" s="21" customFormat="1" ht="14.25" customHeight="1">
      <c r="A651" s="16" t="s">
        <v>555</v>
      </c>
      <c r="B651" s="16" t="s">
        <v>392</v>
      </c>
      <c r="C651" s="16">
        <v>0</v>
      </c>
      <c r="D651" s="16">
        <v>0</v>
      </c>
      <c r="E651" s="16"/>
      <c r="F651" s="16"/>
    </row>
    <row r="652" spans="1:6" s="21" customFormat="1" ht="14.25" customHeight="1">
      <c r="A652" s="16" t="s">
        <v>555</v>
      </c>
      <c r="B652" s="16" t="s">
        <v>392</v>
      </c>
      <c r="C652" s="16">
        <v>3</v>
      </c>
      <c r="D652" s="16" t="s">
        <v>881</v>
      </c>
      <c r="E652" s="16">
        <v>1</v>
      </c>
      <c r="F652" s="16" t="s">
        <v>875</v>
      </c>
    </row>
    <row r="653" spans="1:6" s="21" customFormat="1" ht="14.25" customHeight="1">
      <c r="A653" s="16" t="s">
        <v>555</v>
      </c>
      <c r="B653" s="16" t="s">
        <v>392</v>
      </c>
      <c r="C653" s="16">
        <v>3</v>
      </c>
      <c r="D653" s="16" t="s">
        <v>882</v>
      </c>
      <c r="E653" s="16">
        <v>2</v>
      </c>
      <c r="F653" s="16" t="s">
        <v>251</v>
      </c>
    </row>
    <row r="654" spans="1:6" s="21" customFormat="1" ht="14.25" customHeight="1">
      <c r="A654" s="16" t="s">
        <v>555</v>
      </c>
      <c r="B654" s="16" t="s">
        <v>392</v>
      </c>
      <c r="C654" s="16">
        <v>3</v>
      </c>
      <c r="D654" s="16" t="s">
        <v>880</v>
      </c>
      <c r="E654" s="16">
        <v>3</v>
      </c>
      <c r="F654" s="16" t="s">
        <v>33</v>
      </c>
    </row>
    <row r="655" spans="1:6" s="21" customFormat="1" ht="14.25" customHeight="1">
      <c r="A655" s="16" t="s">
        <v>555</v>
      </c>
      <c r="B655" s="16" t="s">
        <v>392</v>
      </c>
      <c r="C655" s="16">
        <v>3</v>
      </c>
      <c r="D655" s="16" t="s">
        <v>880</v>
      </c>
      <c r="E655" s="16">
        <v>4</v>
      </c>
      <c r="F655" s="16" t="s">
        <v>798</v>
      </c>
    </row>
    <row r="656" spans="1:6" s="21" customFormat="1" ht="14.25" customHeight="1">
      <c r="A656" s="16" t="s">
        <v>555</v>
      </c>
      <c r="B656" s="16" t="s">
        <v>392</v>
      </c>
      <c r="C656" s="16">
        <v>3</v>
      </c>
      <c r="D656" s="16" t="s">
        <v>881</v>
      </c>
      <c r="E656" s="16">
        <v>5</v>
      </c>
      <c r="F656" s="16" t="s">
        <v>38</v>
      </c>
    </row>
    <row r="657" spans="1:6" s="21" customFormat="1" ht="14.25" customHeight="1">
      <c r="A657" s="16" t="s">
        <v>555</v>
      </c>
      <c r="B657" s="16" t="s">
        <v>392</v>
      </c>
      <c r="C657" s="16">
        <v>3</v>
      </c>
      <c r="D657" s="16" t="s">
        <v>880</v>
      </c>
      <c r="E657" s="16">
        <v>6</v>
      </c>
      <c r="F657" s="16" t="s">
        <v>767</v>
      </c>
    </row>
    <row r="658" spans="1:6" s="21" customFormat="1" ht="14.25" customHeight="1">
      <c r="A658" s="16" t="s">
        <v>555</v>
      </c>
      <c r="B658" s="16" t="s">
        <v>392</v>
      </c>
      <c r="C658" s="16">
        <v>3</v>
      </c>
      <c r="D658" s="16" t="s">
        <v>882</v>
      </c>
      <c r="E658" s="16">
        <v>7</v>
      </c>
      <c r="F658" s="16" t="s">
        <v>839</v>
      </c>
    </row>
    <row r="659" spans="1:6" s="21" customFormat="1" ht="14.25" customHeight="1">
      <c r="A659" s="16" t="s">
        <v>555</v>
      </c>
      <c r="B659" s="16" t="s">
        <v>392</v>
      </c>
      <c r="C659" s="16">
        <v>3</v>
      </c>
      <c r="D659" s="16" t="s">
        <v>881</v>
      </c>
      <c r="E659" s="16">
        <v>8</v>
      </c>
      <c r="F659" s="16" t="s">
        <v>139</v>
      </c>
    </row>
    <row r="660" spans="1:6" s="21" customFormat="1" ht="14.25" customHeight="1">
      <c r="A660" s="16" t="s">
        <v>555</v>
      </c>
      <c r="B660" s="16" t="s">
        <v>392</v>
      </c>
      <c r="C660" s="16">
        <v>3</v>
      </c>
      <c r="D660" s="16" t="s">
        <v>880</v>
      </c>
      <c r="E660" s="16">
        <v>9</v>
      </c>
      <c r="F660" s="16" t="s">
        <v>380</v>
      </c>
    </row>
    <row r="661" spans="1:6" s="21" customFormat="1" ht="14.25" customHeight="1">
      <c r="A661" s="16" t="s">
        <v>555</v>
      </c>
      <c r="B661" s="16" t="s">
        <v>392</v>
      </c>
      <c r="C661" s="16">
        <v>3</v>
      </c>
      <c r="D661" s="16" t="s">
        <v>882</v>
      </c>
      <c r="E661" s="16">
        <v>10</v>
      </c>
      <c r="F661" s="16" t="s">
        <v>403</v>
      </c>
    </row>
    <row r="662" spans="1:6" s="21" customFormat="1" ht="14.25" customHeight="1">
      <c r="A662" s="16"/>
      <c r="B662" s="16"/>
      <c r="C662" s="16"/>
      <c r="D662" s="16"/>
      <c r="E662" s="16"/>
      <c r="F662" s="16"/>
    </row>
    <row r="663" spans="1:6" s="21" customFormat="1" ht="14.25" customHeight="1">
      <c r="A663" s="16" t="s">
        <v>555</v>
      </c>
      <c r="B663" s="16" t="s">
        <v>421</v>
      </c>
      <c r="C663" s="16">
        <v>0</v>
      </c>
      <c r="D663" s="16">
        <v>0</v>
      </c>
      <c r="E663" s="16"/>
      <c r="F663" s="16"/>
    </row>
    <row r="664" spans="1:6" s="21" customFormat="1" ht="14.25" customHeight="1">
      <c r="A664" s="16" t="s">
        <v>555</v>
      </c>
      <c r="B664" s="16" t="s">
        <v>421</v>
      </c>
      <c r="C664" s="16">
        <v>3</v>
      </c>
      <c r="D664" s="16" t="s">
        <v>880</v>
      </c>
      <c r="E664" s="16">
        <v>1</v>
      </c>
      <c r="F664" s="16" t="s">
        <v>56</v>
      </c>
    </row>
    <row r="665" spans="1:6" s="21" customFormat="1" ht="14.25" customHeight="1">
      <c r="A665" s="16" t="s">
        <v>555</v>
      </c>
      <c r="B665" s="16" t="s">
        <v>421</v>
      </c>
      <c r="C665" s="16">
        <v>3</v>
      </c>
      <c r="D665" s="16" t="s">
        <v>882</v>
      </c>
      <c r="E665" s="16">
        <v>2</v>
      </c>
      <c r="F665" s="16" t="s">
        <v>402</v>
      </c>
    </row>
    <row r="666" spans="1:6" s="21" customFormat="1" ht="14.25" customHeight="1">
      <c r="A666" s="16" t="s">
        <v>555</v>
      </c>
      <c r="B666" s="16" t="s">
        <v>421</v>
      </c>
      <c r="C666" s="16">
        <v>3</v>
      </c>
      <c r="D666" s="16" t="s">
        <v>880</v>
      </c>
      <c r="E666" s="16">
        <v>3</v>
      </c>
      <c r="F666" s="16" t="s">
        <v>160</v>
      </c>
    </row>
    <row r="667" spans="1:6" s="21" customFormat="1" ht="14.25" customHeight="1">
      <c r="A667" s="16" t="s">
        <v>555</v>
      </c>
      <c r="B667" s="16" t="s">
        <v>421</v>
      </c>
      <c r="C667" s="16">
        <v>3</v>
      </c>
      <c r="D667" s="16" t="s">
        <v>880</v>
      </c>
      <c r="E667" s="16">
        <v>4</v>
      </c>
      <c r="F667" s="16" t="s">
        <v>166</v>
      </c>
    </row>
    <row r="668" spans="1:6" s="21" customFormat="1" ht="14.25" customHeight="1">
      <c r="A668" s="16" t="s">
        <v>555</v>
      </c>
      <c r="B668" s="16" t="s">
        <v>421</v>
      </c>
      <c r="C668" s="16">
        <v>3</v>
      </c>
      <c r="D668" s="16" t="s">
        <v>881</v>
      </c>
      <c r="E668" s="16">
        <v>5</v>
      </c>
      <c r="F668" s="16" t="s">
        <v>405</v>
      </c>
    </row>
    <row r="669" spans="1:6" s="21" customFormat="1" ht="14.25" customHeight="1">
      <c r="A669" s="16"/>
      <c r="B669" s="16"/>
      <c r="C669" s="16"/>
      <c r="D669" s="16"/>
      <c r="E669" s="16"/>
      <c r="F669" s="16"/>
    </row>
    <row r="670" spans="1:6" s="21" customFormat="1" ht="14.25" customHeight="1">
      <c r="A670" s="16" t="s">
        <v>555</v>
      </c>
      <c r="B670" s="16" t="s">
        <v>190</v>
      </c>
      <c r="C670" s="16">
        <v>0</v>
      </c>
      <c r="D670" s="16">
        <v>0</v>
      </c>
      <c r="E670" s="16"/>
      <c r="F670" s="16"/>
    </row>
    <row r="671" spans="1:6" s="21" customFormat="1" ht="14.25" customHeight="1">
      <c r="A671" s="16" t="s">
        <v>555</v>
      </c>
      <c r="B671" s="16" t="s">
        <v>190</v>
      </c>
      <c r="C671" s="16">
        <v>3</v>
      </c>
      <c r="D671" s="16" t="s">
        <v>882</v>
      </c>
      <c r="E671" s="16">
        <v>1</v>
      </c>
      <c r="F671" s="16" t="s">
        <v>689</v>
      </c>
    </row>
    <row r="672" spans="1:6" s="21" customFormat="1" ht="14.25" customHeight="1">
      <c r="A672" s="16" t="s">
        <v>555</v>
      </c>
      <c r="B672" s="16" t="s">
        <v>190</v>
      </c>
      <c r="C672" s="16">
        <v>3</v>
      </c>
      <c r="D672" s="16" t="s">
        <v>881</v>
      </c>
      <c r="E672" s="16">
        <v>2</v>
      </c>
      <c r="F672" s="16" t="s">
        <v>7</v>
      </c>
    </row>
    <row r="673" spans="1:6" s="21" customFormat="1" ht="14.25" customHeight="1">
      <c r="A673" s="16" t="s">
        <v>555</v>
      </c>
      <c r="B673" s="16" t="s">
        <v>190</v>
      </c>
      <c r="C673" s="16">
        <v>3</v>
      </c>
      <c r="D673" s="16" t="s">
        <v>880</v>
      </c>
      <c r="E673" s="16">
        <v>3</v>
      </c>
      <c r="F673" s="16" t="s">
        <v>573</v>
      </c>
    </row>
    <row r="674" spans="1:6" s="21" customFormat="1" ht="14.25" customHeight="1">
      <c r="A674" s="16" t="s">
        <v>555</v>
      </c>
      <c r="B674" s="16" t="s">
        <v>190</v>
      </c>
      <c r="C674" s="16">
        <v>3</v>
      </c>
      <c r="D674" s="16" t="s">
        <v>880</v>
      </c>
      <c r="E674" s="16">
        <v>4</v>
      </c>
      <c r="F674" s="16" t="s">
        <v>785</v>
      </c>
    </row>
    <row r="675" spans="1:6" s="21" customFormat="1" ht="14.25" customHeight="1">
      <c r="A675" s="16" t="s">
        <v>555</v>
      </c>
      <c r="B675" s="16" t="s">
        <v>190</v>
      </c>
      <c r="C675" s="16">
        <v>3</v>
      </c>
      <c r="D675" s="16" t="s">
        <v>880</v>
      </c>
      <c r="E675" s="16">
        <v>5</v>
      </c>
      <c r="F675" s="16" t="s">
        <v>201</v>
      </c>
    </row>
    <row r="676" spans="1:6" s="21" customFormat="1" ht="14.25" customHeight="1">
      <c r="A676" s="16"/>
      <c r="B676" s="16"/>
      <c r="C676" s="16"/>
      <c r="D676" s="16"/>
      <c r="E676" s="16"/>
      <c r="F676" s="16"/>
    </row>
    <row r="677" spans="1:6" s="21" customFormat="1" ht="14.25" customHeight="1">
      <c r="A677" s="16" t="s">
        <v>555</v>
      </c>
      <c r="B677" s="16" t="s">
        <v>819</v>
      </c>
      <c r="C677" s="16">
        <v>0</v>
      </c>
      <c r="D677" s="16">
        <v>0</v>
      </c>
      <c r="E677" s="16"/>
      <c r="F677" s="16"/>
    </row>
    <row r="678" spans="1:6" s="21" customFormat="1" ht="14.25" customHeight="1">
      <c r="A678" s="16" t="s">
        <v>555</v>
      </c>
      <c r="B678" s="16" t="s">
        <v>819</v>
      </c>
      <c r="C678" s="16">
        <v>3</v>
      </c>
      <c r="D678" s="16" t="s">
        <v>880</v>
      </c>
      <c r="E678" s="16">
        <v>1</v>
      </c>
      <c r="F678" s="16" t="s">
        <v>852</v>
      </c>
    </row>
    <row r="679" spans="1:6" s="21" customFormat="1" ht="14.25" customHeight="1">
      <c r="A679" s="16" t="s">
        <v>555</v>
      </c>
      <c r="B679" s="16" t="s">
        <v>819</v>
      </c>
      <c r="C679" s="16">
        <v>3</v>
      </c>
      <c r="D679" s="16" t="s">
        <v>881</v>
      </c>
      <c r="E679" s="16">
        <v>2</v>
      </c>
      <c r="F679" s="16" t="s">
        <v>61</v>
      </c>
    </row>
    <row r="680" spans="1:6" s="21" customFormat="1" ht="14.25" customHeight="1">
      <c r="A680" s="16" t="s">
        <v>555</v>
      </c>
      <c r="B680" s="16" t="s">
        <v>819</v>
      </c>
      <c r="C680" s="16">
        <v>3</v>
      </c>
      <c r="D680" s="16" t="s">
        <v>881</v>
      </c>
      <c r="E680" s="16">
        <v>3</v>
      </c>
      <c r="F680" s="16" t="s">
        <v>135</v>
      </c>
    </row>
    <row r="681" spans="1:6" s="21" customFormat="1" ht="14.25" customHeight="1">
      <c r="A681" s="16" t="s">
        <v>555</v>
      </c>
      <c r="B681" s="16" t="s">
        <v>819</v>
      </c>
      <c r="C681" s="16">
        <v>3</v>
      </c>
      <c r="D681" s="16" t="s">
        <v>882</v>
      </c>
      <c r="E681" s="16">
        <v>4</v>
      </c>
      <c r="F681" s="16" t="s">
        <v>422</v>
      </c>
    </row>
    <row r="682" spans="1:6" s="21" customFormat="1" ht="14.25" customHeight="1">
      <c r="A682" s="16" t="s">
        <v>555</v>
      </c>
      <c r="B682" s="16" t="s">
        <v>819</v>
      </c>
      <c r="C682" s="16">
        <v>3</v>
      </c>
      <c r="D682" s="16" t="s">
        <v>882</v>
      </c>
      <c r="E682" s="16">
        <v>5</v>
      </c>
      <c r="F682" s="16" t="s">
        <v>163</v>
      </c>
    </row>
    <row r="683" spans="1:6" s="21" customFormat="1" ht="14.25" customHeight="1">
      <c r="A683" s="16" t="s">
        <v>555</v>
      </c>
      <c r="B683" s="16" t="s">
        <v>819</v>
      </c>
      <c r="C683" s="16">
        <v>3</v>
      </c>
      <c r="D683" s="16" t="s">
        <v>880</v>
      </c>
      <c r="E683" s="16">
        <v>6</v>
      </c>
      <c r="F683" s="16" t="s">
        <v>495</v>
      </c>
    </row>
    <row r="684" spans="1:6" s="21" customFormat="1" ht="14.25" customHeight="1">
      <c r="A684" s="16" t="s">
        <v>555</v>
      </c>
      <c r="B684" s="16" t="s">
        <v>819</v>
      </c>
      <c r="C684" s="16">
        <v>3</v>
      </c>
      <c r="D684" s="16" t="s">
        <v>881</v>
      </c>
      <c r="E684" s="16">
        <v>7</v>
      </c>
      <c r="F684" s="16" t="s">
        <v>9</v>
      </c>
    </row>
    <row r="685" spans="1:6" s="21" customFormat="1" ht="14.25" customHeight="1">
      <c r="A685" s="16"/>
      <c r="B685" s="16"/>
      <c r="C685" s="16"/>
      <c r="D685" s="16"/>
      <c r="E685" s="16"/>
      <c r="F685" s="16"/>
    </row>
    <row r="686" spans="1:6" s="21" customFormat="1" ht="14.25" customHeight="1">
      <c r="A686" s="16" t="s">
        <v>555</v>
      </c>
      <c r="B686" s="16" t="s">
        <v>122</v>
      </c>
      <c r="C686" s="16">
        <v>0</v>
      </c>
      <c r="D686" s="16">
        <v>0</v>
      </c>
      <c r="E686" s="16"/>
      <c r="F686" s="16"/>
    </row>
    <row r="687" spans="1:6" s="21" customFormat="1" ht="14.25" customHeight="1">
      <c r="A687" s="16" t="s">
        <v>555</v>
      </c>
      <c r="B687" s="16" t="s">
        <v>122</v>
      </c>
      <c r="C687" s="16">
        <v>3</v>
      </c>
      <c r="D687" s="16" t="s">
        <v>880</v>
      </c>
      <c r="E687" s="16">
        <v>1</v>
      </c>
      <c r="F687" s="16" t="s">
        <v>516</v>
      </c>
    </row>
    <row r="688" spans="1:6" s="21" customFormat="1" ht="14.25" customHeight="1">
      <c r="A688" s="16" t="s">
        <v>555</v>
      </c>
      <c r="B688" s="16" t="s">
        <v>122</v>
      </c>
      <c r="C688" s="16">
        <v>3</v>
      </c>
      <c r="D688" s="16" t="s">
        <v>881</v>
      </c>
      <c r="E688" s="16">
        <v>2</v>
      </c>
      <c r="F688" s="16" t="s">
        <v>562</v>
      </c>
    </row>
    <row r="689" spans="1:6" s="21" customFormat="1" ht="14.25" customHeight="1">
      <c r="A689" s="16" t="s">
        <v>555</v>
      </c>
      <c r="B689" s="16" t="s">
        <v>122</v>
      </c>
      <c r="C689" s="16">
        <v>3</v>
      </c>
      <c r="D689" s="16" t="s">
        <v>881</v>
      </c>
      <c r="E689" s="16">
        <v>3</v>
      </c>
      <c r="F689" s="16" t="s">
        <v>727</v>
      </c>
    </row>
    <row r="690" spans="1:6" s="21" customFormat="1" ht="14.25" customHeight="1">
      <c r="A690" s="16" t="s">
        <v>555</v>
      </c>
      <c r="B690" s="16" t="s">
        <v>122</v>
      </c>
      <c r="C690" s="16">
        <v>3</v>
      </c>
      <c r="D690" s="16" t="s">
        <v>881</v>
      </c>
      <c r="E690" s="16">
        <v>4</v>
      </c>
      <c r="F690" s="16" t="s">
        <v>314</v>
      </c>
    </row>
    <row r="691" spans="1:6" s="21" customFormat="1" ht="14.25" customHeight="1">
      <c r="A691" s="16" t="s">
        <v>555</v>
      </c>
      <c r="B691" s="16" t="s">
        <v>122</v>
      </c>
      <c r="C691" s="16">
        <v>3</v>
      </c>
      <c r="D691" s="16" t="s">
        <v>880</v>
      </c>
      <c r="E691" s="16">
        <v>5</v>
      </c>
      <c r="F691" s="16" t="s">
        <v>143</v>
      </c>
    </row>
    <row r="692" spans="1:6" s="21" customFormat="1" ht="14.25" customHeight="1">
      <c r="A692" s="16" t="s">
        <v>555</v>
      </c>
      <c r="B692" s="16" t="s">
        <v>122</v>
      </c>
      <c r="C692" s="16">
        <v>3</v>
      </c>
      <c r="D692" s="16" t="s">
        <v>880</v>
      </c>
      <c r="E692" s="16">
        <v>6</v>
      </c>
      <c r="F692" s="16" t="s">
        <v>342</v>
      </c>
    </row>
    <row r="693" spans="1:6" s="21" customFormat="1" ht="14.25" customHeight="1">
      <c r="A693" s="16" t="s">
        <v>555</v>
      </c>
      <c r="B693" s="16" t="s">
        <v>122</v>
      </c>
      <c r="C693" s="16">
        <v>3</v>
      </c>
      <c r="D693" s="16" t="s">
        <v>882</v>
      </c>
      <c r="E693" s="16">
        <v>7</v>
      </c>
      <c r="F693" s="16" t="s">
        <v>595</v>
      </c>
    </row>
    <row r="694" spans="1:6" s="21" customFormat="1" ht="14.25" customHeight="1">
      <c r="A694" s="16" t="s">
        <v>555</v>
      </c>
      <c r="B694" s="16" t="s">
        <v>122</v>
      </c>
      <c r="C694" s="16">
        <v>3</v>
      </c>
      <c r="D694" s="16" t="s">
        <v>880</v>
      </c>
      <c r="E694" s="16">
        <v>8</v>
      </c>
      <c r="F694" s="16" t="s">
        <v>365</v>
      </c>
    </row>
    <row r="695" spans="1:6" s="21" customFormat="1" ht="14.25" customHeight="1">
      <c r="A695" s="16"/>
      <c r="B695" s="16"/>
      <c r="C695" s="16"/>
      <c r="D695" s="16"/>
      <c r="E695" s="16"/>
      <c r="F695" s="16"/>
    </row>
    <row r="696" spans="1:6" s="21" customFormat="1" ht="14.25" customHeight="1">
      <c r="A696" s="16" t="s">
        <v>555</v>
      </c>
      <c r="B696" s="16" t="s">
        <v>773</v>
      </c>
      <c r="C696" s="16">
        <v>0</v>
      </c>
      <c r="D696" s="16">
        <v>0</v>
      </c>
      <c r="E696" s="16"/>
      <c r="F696" s="16"/>
    </row>
    <row r="697" spans="1:6" s="21" customFormat="1" ht="14.25" customHeight="1">
      <c r="A697" s="16" t="s">
        <v>555</v>
      </c>
      <c r="B697" s="16" t="s">
        <v>773</v>
      </c>
      <c r="C697" s="16">
        <v>3</v>
      </c>
      <c r="D697" s="16" t="s">
        <v>880</v>
      </c>
      <c r="E697" s="16">
        <v>1</v>
      </c>
      <c r="F697" s="16" t="s">
        <v>50</v>
      </c>
    </row>
    <row r="698" spans="1:6" s="21" customFormat="1" ht="14.25" customHeight="1">
      <c r="A698" s="16" t="s">
        <v>555</v>
      </c>
      <c r="B698" s="16" t="s">
        <v>773</v>
      </c>
      <c r="C698" s="16">
        <v>3</v>
      </c>
      <c r="D698" s="16" t="s">
        <v>880</v>
      </c>
      <c r="E698" s="16">
        <v>2</v>
      </c>
      <c r="F698" s="16" t="s">
        <v>428</v>
      </c>
    </row>
    <row r="699" spans="1:6" s="21" customFormat="1" ht="14.25" customHeight="1">
      <c r="A699" s="16" t="s">
        <v>555</v>
      </c>
      <c r="B699" s="16" t="s">
        <v>773</v>
      </c>
      <c r="C699" s="16">
        <v>3</v>
      </c>
      <c r="D699" s="16" t="s">
        <v>881</v>
      </c>
      <c r="E699" s="16">
        <v>3</v>
      </c>
      <c r="F699" s="16" t="s">
        <v>620</v>
      </c>
    </row>
    <row r="700" spans="1:6" s="21" customFormat="1" ht="14.25" customHeight="1">
      <c r="A700" s="16" t="s">
        <v>555</v>
      </c>
      <c r="B700" s="16" t="s">
        <v>773</v>
      </c>
      <c r="C700" s="16">
        <v>3</v>
      </c>
      <c r="D700" s="16" t="s">
        <v>880</v>
      </c>
      <c r="E700" s="16">
        <v>4</v>
      </c>
      <c r="F700" s="16" t="s">
        <v>876</v>
      </c>
    </row>
    <row r="701" spans="1:6" s="21" customFormat="1" ht="14.25" customHeight="1">
      <c r="A701" s="16" t="s">
        <v>555</v>
      </c>
      <c r="B701" s="16" t="s">
        <v>773</v>
      </c>
      <c r="C701" s="16">
        <v>3</v>
      </c>
      <c r="D701" s="16" t="s">
        <v>880</v>
      </c>
      <c r="E701" s="16">
        <v>5</v>
      </c>
      <c r="F701" s="16" t="s">
        <v>15</v>
      </c>
    </row>
    <row r="702" spans="1:6" s="21" customFormat="1" ht="14.25" customHeight="1">
      <c r="A702" s="16" t="s">
        <v>555</v>
      </c>
      <c r="B702" s="16" t="s">
        <v>773</v>
      </c>
      <c r="C702" s="16">
        <v>3</v>
      </c>
      <c r="D702" s="16" t="s">
        <v>881</v>
      </c>
      <c r="E702" s="16">
        <v>6</v>
      </c>
      <c r="F702" s="16" t="s">
        <v>326</v>
      </c>
    </row>
    <row r="703" spans="1:6" s="21" customFormat="1" ht="14.25" customHeight="1">
      <c r="A703" s="16" t="s">
        <v>555</v>
      </c>
      <c r="B703" s="16" t="s">
        <v>773</v>
      </c>
      <c r="C703" s="16">
        <v>3</v>
      </c>
      <c r="D703" s="16" t="s">
        <v>881</v>
      </c>
      <c r="E703" s="16">
        <v>7</v>
      </c>
      <c r="F703" s="16" t="s">
        <v>49</v>
      </c>
    </row>
    <row r="704" spans="1:6" s="21" customFormat="1" ht="14.25" customHeight="1">
      <c r="A704" s="16" t="s">
        <v>555</v>
      </c>
      <c r="B704" s="16" t="s">
        <v>773</v>
      </c>
      <c r="C704" s="16">
        <v>3</v>
      </c>
      <c r="D704" s="16" t="s">
        <v>881</v>
      </c>
      <c r="E704" s="16">
        <v>8</v>
      </c>
      <c r="F704" s="16" t="s">
        <v>835</v>
      </c>
    </row>
    <row r="705" spans="1:6" s="21" customFormat="1" ht="14.25" customHeight="1">
      <c r="A705" s="16" t="s">
        <v>555</v>
      </c>
      <c r="B705" s="16" t="s">
        <v>773</v>
      </c>
      <c r="C705" s="16">
        <v>3</v>
      </c>
      <c r="D705" s="16" t="s">
        <v>882</v>
      </c>
      <c r="E705" s="16">
        <v>9</v>
      </c>
      <c r="F705" s="16" t="s">
        <v>755</v>
      </c>
    </row>
    <row r="706" spans="1:6" s="21" customFormat="1" ht="14.25" customHeight="1">
      <c r="A706" s="16" t="s">
        <v>555</v>
      </c>
      <c r="B706" s="16" t="s">
        <v>773</v>
      </c>
      <c r="C706" s="16">
        <v>3</v>
      </c>
      <c r="D706" s="16" t="s">
        <v>880</v>
      </c>
      <c r="E706" s="16">
        <v>10</v>
      </c>
      <c r="F706" s="16" t="s">
        <v>106</v>
      </c>
    </row>
    <row r="707" spans="1:6" s="21" customFormat="1" ht="14.25" customHeight="1">
      <c r="A707" s="16"/>
      <c r="B707" s="16"/>
      <c r="C707" s="16"/>
      <c r="D707" s="16"/>
      <c r="E707" s="16"/>
      <c r="F707" s="16"/>
    </row>
    <row r="708" spans="1:6" s="21" customFormat="1" ht="14.25" customHeight="1">
      <c r="A708" s="16" t="s">
        <v>524</v>
      </c>
      <c r="B708" s="16" t="s">
        <v>786</v>
      </c>
      <c r="C708" s="16">
        <v>1.5</v>
      </c>
      <c r="D708" s="16">
        <v>0</v>
      </c>
      <c r="E708" s="16"/>
      <c r="F708" s="16"/>
    </row>
    <row r="709" spans="1:6" s="21" customFormat="1" ht="14.25" customHeight="1">
      <c r="A709" s="16" t="s">
        <v>524</v>
      </c>
      <c r="B709" s="16" t="s">
        <v>786</v>
      </c>
      <c r="C709" s="16">
        <v>1</v>
      </c>
      <c r="D709" s="16" t="s">
        <v>880</v>
      </c>
      <c r="E709" s="16">
        <v>1</v>
      </c>
      <c r="F709" s="16" t="s">
        <v>105</v>
      </c>
    </row>
    <row r="710" spans="1:6" s="21" customFormat="1" ht="14.25" customHeight="1">
      <c r="A710" s="16" t="s">
        <v>524</v>
      </c>
      <c r="B710" s="16" t="s">
        <v>786</v>
      </c>
      <c r="C710" s="16">
        <v>1</v>
      </c>
      <c r="D710" s="16" t="s">
        <v>880</v>
      </c>
      <c r="E710" s="16">
        <v>2</v>
      </c>
      <c r="F710" s="16" t="s">
        <v>290</v>
      </c>
    </row>
    <row r="711" spans="1:6" s="21" customFormat="1" ht="14.25" customHeight="1">
      <c r="A711" s="16" t="s">
        <v>524</v>
      </c>
      <c r="B711" s="16" t="s">
        <v>786</v>
      </c>
      <c r="C711" s="16">
        <v>1</v>
      </c>
      <c r="D711" s="16" t="s">
        <v>880</v>
      </c>
      <c r="E711" s="16">
        <v>3</v>
      </c>
      <c r="F711" s="16" t="s">
        <v>624</v>
      </c>
    </row>
    <row r="712" spans="1:6" s="21" customFormat="1" ht="14.25" customHeight="1">
      <c r="A712" s="16" t="s">
        <v>524</v>
      </c>
      <c r="B712" s="16" t="s">
        <v>786</v>
      </c>
      <c r="C712" s="16">
        <v>1</v>
      </c>
      <c r="D712" s="16" t="s">
        <v>880</v>
      </c>
      <c r="E712" s="16">
        <v>4</v>
      </c>
      <c r="F712" s="16" t="s">
        <v>571</v>
      </c>
    </row>
    <row r="713" spans="1:6" s="21" customFormat="1" ht="14.25" customHeight="1">
      <c r="A713" s="16"/>
      <c r="B713" s="16"/>
      <c r="C713" s="16"/>
      <c r="D713" s="16"/>
      <c r="E713" s="16"/>
      <c r="F713" s="16"/>
    </row>
    <row r="714" spans="1:6" s="21" customFormat="1" ht="14.25" customHeight="1">
      <c r="A714" s="16" t="s">
        <v>524</v>
      </c>
      <c r="B714" s="16" t="s">
        <v>10</v>
      </c>
      <c r="C714" s="16">
        <v>1.5</v>
      </c>
      <c r="D714" s="16">
        <v>0</v>
      </c>
      <c r="E714" s="16"/>
      <c r="F714" s="16"/>
    </row>
    <row r="715" spans="1:6" s="21" customFormat="1" ht="14.25" customHeight="1">
      <c r="A715" s="16" t="s">
        <v>524</v>
      </c>
      <c r="B715" s="16" t="s">
        <v>10</v>
      </c>
      <c r="C715" s="16">
        <v>1</v>
      </c>
      <c r="D715" s="16" t="s">
        <v>880</v>
      </c>
      <c r="E715" s="16">
        <v>1</v>
      </c>
      <c r="F715" s="33" t="s">
        <v>650</v>
      </c>
    </row>
    <row r="716" spans="1:6" s="21" customFormat="1" ht="14.25" customHeight="1">
      <c r="A716" s="16" t="s">
        <v>524</v>
      </c>
      <c r="B716" s="16" t="s">
        <v>10</v>
      </c>
      <c r="C716" s="16">
        <v>1</v>
      </c>
      <c r="D716" s="16" t="s">
        <v>880</v>
      </c>
      <c r="E716" s="16">
        <v>2</v>
      </c>
      <c r="F716" s="33" t="s">
        <v>1155</v>
      </c>
    </row>
    <row r="717" spans="1:6" s="21" customFormat="1" ht="14.25" customHeight="1">
      <c r="A717" s="16" t="s">
        <v>524</v>
      </c>
      <c r="B717" s="16" t="s">
        <v>10</v>
      </c>
      <c r="C717" s="16">
        <v>1</v>
      </c>
      <c r="D717" s="16" t="s">
        <v>881</v>
      </c>
      <c r="E717" s="16">
        <v>3</v>
      </c>
      <c r="F717" s="33" t="s">
        <v>1156</v>
      </c>
    </row>
    <row r="718" spans="1:6" s="21" customFormat="1" ht="14.25" customHeight="1">
      <c r="A718" s="16"/>
      <c r="B718" s="16"/>
      <c r="C718" s="16"/>
      <c r="D718" s="16"/>
      <c r="E718" s="16"/>
      <c r="F718" s="16"/>
    </row>
    <row r="719" spans="1:6" s="21" customFormat="1" ht="14.25" customHeight="1">
      <c r="A719" s="16" t="s">
        <v>524</v>
      </c>
      <c r="B719" s="16" t="s">
        <v>855</v>
      </c>
      <c r="C719" s="16">
        <v>0</v>
      </c>
      <c r="D719" s="16">
        <v>2</v>
      </c>
      <c r="E719" s="16"/>
      <c r="F719" s="16"/>
    </row>
    <row r="720" spans="1:6" s="21" customFormat="1" ht="14.25" customHeight="1">
      <c r="A720" s="16" t="s">
        <v>524</v>
      </c>
      <c r="B720" s="16" t="s">
        <v>855</v>
      </c>
      <c r="C720" s="16">
        <v>2</v>
      </c>
      <c r="D720" s="16" t="s">
        <v>880</v>
      </c>
      <c r="E720" s="16">
        <v>1</v>
      </c>
      <c r="F720" s="16" t="s">
        <v>162</v>
      </c>
    </row>
    <row r="721" spans="1:6" s="21" customFormat="1" ht="14.25" customHeight="1">
      <c r="A721" s="16" t="s">
        <v>524</v>
      </c>
      <c r="B721" s="16" t="s">
        <v>855</v>
      </c>
      <c r="C721" s="16">
        <v>2</v>
      </c>
      <c r="D721" s="16" t="s">
        <v>880</v>
      </c>
      <c r="E721" s="16">
        <v>2</v>
      </c>
      <c r="F721" s="16" t="s">
        <v>873</v>
      </c>
    </row>
    <row r="722" spans="1:6" s="21" customFormat="1" ht="14.25" customHeight="1">
      <c r="A722" s="16" t="s">
        <v>524</v>
      </c>
      <c r="B722" s="16" t="s">
        <v>855</v>
      </c>
      <c r="C722" s="16">
        <v>2</v>
      </c>
      <c r="D722" s="16" t="s">
        <v>881</v>
      </c>
      <c r="E722" s="16">
        <v>3</v>
      </c>
      <c r="F722" s="16" t="s">
        <v>167</v>
      </c>
    </row>
    <row r="723" spans="1:6" s="21" customFormat="1" ht="14.25" customHeight="1">
      <c r="A723" s="16"/>
      <c r="B723" s="16"/>
      <c r="C723" s="16"/>
      <c r="D723" s="16"/>
      <c r="E723" s="16"/>
      <c r="F723" s="16"/>
    </row>
    <row r="724" spans="1:6" s="21" customFormat="1" ht="14.25" customHeight="1">
      <c r="A724" s="16" t="s">
        <v>524</v>
      </c>
      <c r="B724" s="16" t="s">
        <v>412</v>
      </c>
      <c r="C724" s="16">
        <v>0</v>
      </c>
      <c r="D724" s="16">
        <v>1.5</v>
      </c>
      <c r="E724" s="16"/>
      <c r="F724" s="16"/>
    </row>
    <row r="725" spans="1:6" s="21" customFormat="1" ht="14.25" customHeight="1">
      <c r="A725" s="16" t="s">
        <v>524</v>
      </c>
      <c r="B725" s="16" t="s">
        <v>412</v>
      </c>
      <c r="C725" s="16">
        <v>2</v>
      </c>
      <c r="D725" s="16" t="s">
        <v>880</v>
      </c>
      <c r="E725" s="16">
        <v>1</v>
      </c>
      <c r="F725" s="16" t="s">
        <v>691</v>
      </c>
    </row>
    <row r="726" spans="1:6" s="21" customFormat="1" ht="14.25" customHeight="1">
      <c r="A726" s="16" t="s">
        <v>524</v>
      </c>
      <c r="B726" s="16" t="s">
        <v>412</v>
      </c>
      <c r="C726" s="16">
        <v>2</v>
      </c>
      <c r="D726" s="16" t="s">
        <v>880</v>
      </c>
      <c r="E726" s="16">
        <v>2</v>
      </c>
      <c r="F726" s="16" t="s">
        <v>409</v>
      </c>
    </row>
    <row r="727" spans="1:6" s="21" customFormat="1" ht="14.25" customHeight="1">
      <c r="A727" s="16" t="s">
        <v>524</v>
      </c>
      <c r="B727" s="16" t="s">
        <v>412</v>
      </c>
      <c r="C727" s="16">
        <v>2</v>
      </c>
      <c r="D727" s="16" t="s">
        <v>880</v>
      </c>
      <c r="E727" s="16">
        <v>3</v>
      </c>
      <c r="F727" s="16" t="s">
        <v>35</v>
      </c>
    </row>
    <row r="728" spans="1:6" s="21" customFormat="1" ht="14.25" customHeight="1">
      <c r="A728" s="16"/>
      <c r="B728" s="16"/>
      <c r="C728" s="16"/>
      <c r="D728" s="16"/>
      <c r="E728" s="16"/>
      <c r="F728" s="16"/>
    </row>
    <row r="729" spans="1:6" s="21" customFormat="1" ht="14.25" customHeight="1">
      <c r="A729" s="16" t="s">
        <v>524</v>
      </c>
      <c r="B729" s="16" t="s">
        <v>673</v>
      </c>
      <c r="C729" s="16">
        <v>0</v>
      </c>
      <c r="D729" s="16">
        <v>1.5</v>
      </c>
      <c r="E729" s="16"/>
      <c r="F729" s="16"/>
    </row>
    <row r="730" spans="1:6" s="21" customFormat="1" ht="14.25" customHeight="1">
      <c r="A730" s="16" t="s">
        <v>524</v>
      </c>
      <c r="B730" s="16" t="s">
        <v>673</v>
      </c>
      <c r="C730" s="16">
        <v>2</v>
      </c>
      <c r="D730" s="16" t="s">
        <v>880</v>
      </c>
      <c r="E730" s="16">
        <v>1</v>
      </c>
      <c r="F730" s="33" t="s">
        <v>242</v>
      </c>
    </row>
    <row r="731" spans="1:6" s="21" customFormat="1" ht="14.25" customHeight="1">
      <c r="A731" s="16" t="s">
        <v>524</v>
      </c>
      <c r="B731" s="16" t="s">
        <v>673</v>
      </c>
      <c r="C731" s="16">
        <v>2</v>
      </c>
      <c r="D731" s="16" t="s">
        <v>880</v>
      </c>
      <c r="E731" s="16">
        <v>2</v>
      </c>
      <c r="F731" s="33" t="s">
        <v>278</v>
      </c>
    </row>
    <row r="732" spans="1:6" s="21" customFormat="1" ht="14.25" customHeight="1">
      <c r="A732" s="16" t="s">
        <v>524</v>
      </c>
      <c r="B732" s="16" t="s">
        <v>673</v>
      </c>
      <c r="C732" s="16">
        <v>2</v>
      </c>
      <c r="D732" s="16" t="s">
        <v>880</v>
      </c>
      <c r="E732" s="16">
        <v>3</v>
      </c>
      <c r="F732" s="33" t="s">
        <v>1157</v>
      </c>
    </row>
    <row r="733" spans="1:6" s="21" customFormat="1" ht="14.25" customHeight="1">
      <c r="A733" s="16" t="s">
        <v>524</v>
      </c>
      <c r="B733" s="16" t="s">
        <v>673</v>
      </c>
      <c r="C733" s="16">
        <v>2</v>
      </c>
      <c r="D733" s="16" t="s">
        <v>880</v>
      </c>
      <c r="E733" s="16">
        <v>4</v>
      </c>
      <c r="F733" s="33" t="s">
        <v>734</v>
      </c>
    </row>
    <row r="734" spans="1:6" s="21" customFormat="1" ht="14.25" customHeight="1">
      <c r="A734" s="16"/>
      <c r="B734" s="16"/>
      <c r="C734" s="16"/>
      <c r="D734" s="16"/>
      <c r="E734" s="16"/>
      <c r="F734" s="16"/>
    </row>
    <row r="735" spans="1:6" s="21" customFormat="1" ht="14.25" customHeight="1">
      <c r="A735" s="16" t="s">
        <v>524</v>
      </c>
      <c r="B735" s="16" t="s">
        <v>14</v>
      </c>
      <c r="C735" s="16">
        <v>0</v>
      </c>
      <c r="D735" s="16">
        <v>1</v>
      </c>
      <c r="E735" s="16"/>
      <c r="F735" s="16"/>
    </row>
    <row r="736" spans="1:6" s="21" customFormat="1" ht="14.25" customHeight="1">
      <c r="A736" s="16" t="s">
        <v>524</v>
      </c>
      <c r="B736" s="16" t="s">
        <v>14</v>
      </c>
      <c r="C736" s="16">
        <v>2</v>
      </c>
      <c r="D736" s="16" t="s">
        <v>880</v>
      </c>
      <c r="E736" s="16">
        <v>1</v>
      </c>
      <c r="F736" s="33" t="s">
        <v>284</v>
      </c>
    </row>
    <row r="737" spans="1:6" s="21" customFormat="1" ht="14.25" customHeight="1">
      <c r="A737" s="16" t="s">
        <v>524</v>
      </c>
      <c r="B737" s="16" t="s">
        <v>14</v>
      </c>
      <c r="C737" s="16">
        <v>2</v>
      </c>
      <c r="D737" s="16" t="s">
        <v>880</v>
      </c>
      <c r="E737" s="16">
        <v>2</v>
      </c>
      <c r="F737" s="33" t="s">
        <v>791</v>
      </c>
    </row>
    <row r="738" spans="1:6" s="21" customFormat="1" ht="14.25" customHeight="1">
      <c r="A738" s="16" t="s">
        <v>524</v>
      </c>
      <c r="B738" s="16" t="s">
        <v>14</v>
      </c>
      <c r="C738" s="16">
        <v>2</v>
      </c>
      <c r="D738" s="16" t="s">
        <v>882</v>
      </c>
      <c r="E738" s="16">
        <v>3</v>
      </c>
      <c r="F738" s="33" t="s">
        <v>498</v>
      </c>
    </row>
    <row r="739" spans="1:6" s="21" customFormat="1" ht="14.25" customHeight="1">
      <c r="A739" s="16" t="s">
        <v>524</v>
      </c>
      <c r="B739" s="16" t="s">
        <v>14</v>
      </c>
      <c r="C739" s="16">
        <v>2</v>
      </c>
      <c r="D739" s="16" t="s">
        <v>882</v>
      </c>
      <c r="E739" s="16">
        <v>4</v>
      </c>
      <c r="F739" s="33" t="s">
        <v>1158</v>
      </c>
    </row>
    <row r="740" spans="1:6" s="21" customFormat="1" ht="14.25" customHeight="1">
      <c r="A740" s="16"/>
      <c r="B740" s="16"/>
      <c r="C740" s="16"/>
      <c r="D740" s="16"/>
      <c r="E740" s="16"/>
      <c r="F740" s="16"/>
    </row>
    <row r="741" spans="1:6" s="21" customFormat="1" ht="14.25" customHeight="1">
      <c r="A741" s="16" t="s">
        <v>524</v>
      </c>
      <c r="B741" s="16" t="s">
        <v>101</v>
      </c>
      <c r="C741" s="16">
        <v>0</v>
      </c>
      <c r="D741" s="16">
        <v>1</v>
      </c>
      <c r="E741" s="16"/>
      <c r="F741" s="16"/>
    </row>
    <row r="742" spans="1:6" s="21" customFormat="1" ht="14.25" customHeight="1">
      <c r="A742" s="16" t="s">
        <v>524</v>
      </c>
      <c r="B742" s="16" t="s">
        <v>101</v>
      </c>
      <c r="C742" s="16">
        <v>2</v>
      </c>
      <c r="D742" s="16" t="s">
        <v>880</v>
      </c>
      <c r="E742" s="16">
        <v>1</v>
      </c>
      <c r="F742" s="16" t="s">
        <v>108</v>
      </c>
    </row>
    <row r="743" spans="1:6" s="21" customFormat="1" ht="14.25" customHeight="1">
      <c r="A743" s="16" t="s">
        <v>524</v>
      </c>
      <c r="B743" s="16" t="s">
        <v>101</v>
      </c>
      <c r="C743" s="16">
        <v>2</v>
      </c>
      <c r="D743" s="16" t="s">
        <v>880</v>
      </c>
      <c r="E743" s="16">
        <v>2</v>
      </c>
      <c r="F743" s="16" t="s">
        <v>259</v>
      </c>
    </row>
    <row r="744" spans="1:6" s="21" customFormat="1" ht="14.25" customHeight="1">
      <c r="A744" s="16"/>
      <c r="B744" s="16"/>
      <c r="C744" s="16"/>
      <c r="D744" s="16"/>
      <c r="E744" s="16"/>
      <c r="F744" s="16"/>
    </row>
    <row r="745" spans="1:6" s="21" customFormat="1" ht="14.25" customHeight="1">
      <c r="A745" s="16" t="s">
        <v>524</v>
      </c>
      <c r="B745" s="16" t="s">
        <v>1159</v>
      </c>
      <c r="C745" s="16">
        <v>0</v>
      </c>
      <c r="D745" s="16">
        <v>0</v>
      </c>
      <c r="E745" s="16"/>
      <c r="F745" s="16"/>
    </row>
    <row r="746" spans="1:6" s="21" customFormat="1" ht="14.25" customHeight="1">
      <c r="A746" s="16" t="s">
        <v>524</v>
      </c>
      <c r="B746" s="16" t="s">
        <v>1159</v>
      </c>
      <c r="C746" s="16">
        <v>3</v>
      </c>
      <c r="D746" s="16" t="s">
        <v>880</v>
      </c>
      <c r="E746" s="16">
        <v>1</v>
      </c>
      <c r="F746" s="33" t="s">
        <v>1160</v>
      </c>
    </row>
    <row r="747" spans="1:6" s="21" customFormat="1" ht="14.25" customHeight="1">
      <c r="A747" s="16" t="s">
        <v>524</v>
      </c>
      <c r="B747" s="16" t="s">
        <v>1159</v>
      </c>
      <c r="C747" s="16">
        <v>3</v>
      </c>
      <c r="D747" s="16" t="s">
        <v>880</v>
      </c>
      <c r="E747" s="16">
        <v>2</v>
      </c>
      <c r="F747" s="33" t="s">
        <v>1161</v>
      </c>
    </row>
    <row r="748" spans="1:6" s="21" customFormat="1" ht="14.25" customHeight="1">
      <c r="A748" s="16" t="s">
        <v>524</v>
      </c>
      <c r="B748" s="16" t="s">
        <v>1159</v>
      </c>
      <c r="C748" s="16">
        <v>3</v>
      </c>
      <c r="D748" s="16" t="s">
        <v>881</v>
      </c>
      <c r="E748" s="16">
        <v>3</v>
      </c>
      <c r="F748" s="33" t="s">
        <v>1162</v>
      </c>
    </row>
    <row r="749" spans="1:6" s="21" customFormat="1" ht="14.25" customHeight="1">
      <c r="A749" s="16" t="s">
        <v>524</v>
      </c>
      <c r="B749" s="16" t="s">
        <v>1159</v>
      </c>
      <c r="C749" s="16">
        <v>3</v>
      </c>
      <c r="D749" s="16" t="s">
        <v>881</v>
      </c>
      <c r="E749" s="16">
        <v>4</v>
      </c>
      <c r="F749" s="33" t="s">
        <v>1163</v>
      </c>
    </row>
    <row r="750" spans="1:6" s="21" customFormat="1" ht="14.25" customHeight="1">
      <c r="A750" s="16" t="s">
        <v>524</v>
      </c>
      <c r="B750" s="16" t="s">
        <v>1159</v>
      </c>
      <c r="C750" s="16">
        <v>3</v>
      </c>
      <c r="D750" s="16" t="s">
        <v>882</v>
      </c>
      <c r="E750" s="16">
        <v>5</v>
      </c>
      <c r="F750" s="33" t="s">
        <v>1164</v>
      </c>
    </row>
    <row r="751" spans="1:6" s="21" customFormat="1" ht="14.25" customHeight="1">
      <c r="A751" s="16"/>
      <c r="B751" s="16"/>
      <c r="C751" s="16"/>
      <c r="D751" s="16"/>
      <c r="E751" s="16"/>
      <c r="F751" s="16"/>
    </row>
    <row r="752" spans="1:6" s="21" customFormat="1" ht="14.25" customHeight="1">
      <c r="A752" s="16" t="s">
        <v>529</v>
      </c>
      <c r="B752" s="16" t="s">
        <v>28</v>
      </c>
      <c r="C752" s="16">
        <v>2</v>
      </c>
      <c r="D752" s="16">
        <v>0</v>
      </c>
      <c r="E752" s="16"/>
      <c r="F752" s="16"/>
    </row>
    <row r="753" spans="1:6" s="21" customFormat="1" ht="14.25" customHeight="1">
      <c r="A753" s="16" t="s">
        <v>529</v>
      </c>
      <c r="B753" s="16" t="s">
        <v>28</v>
      </c>
      <c r="C753" s="16">
        <v>1</v>
      </c>
      <c r="D753" s="16" t="s">
        <v>880</v>
      </c>
      <c r="E753" s="16">
        <v>1</v>
      </c>
      <c r="F753" s="16" t="s">
        <v>740</v>
      </c>
    </row>
    <row r="754" spans="1:6" s="21" customFormat="1" ht="14.25" customHeight="1">
      <c r="A754" s="16" t="s">
        <v>529</v>
      </c>
      <c r="B754" s="16" t="s">
        <v>28</v>
      </c>
      <c r="C754" s="16">
        <v>1</v>
      </c>
      <c r="D754" s="16" t="s">
        <v>881</v>
      </c>
      <c r="E754" s="16">
        <v>2</v>
      </c>
      <c r="F754" s="16" t="s">
        <v>653</v>
      </c>
    </row>
    <row r="755" spans="1:6" s="21" customFormat="1" ht="14.25" customHeight="1">
      <c r="A755" s="16" t="s">
        <v>529</v>
      </c>
      <c r="B755" s="16" t="s">
        <v>28</v>
      </c>
      <c r="C755" s="16">
        <v>1</v>
      </c>
      <c r="D755" s="16" t="s">
        <v>880</v>
      </c>
      <c r="E755" s="16">
        <v>3</v>
      </c>
      <c r="F755" s="16" t="s">
        <v>315</v>
      </c>
    </row>
    <row r="756" spans="1:6" s="21" customFormat="1" ht="14.25" customHeight="1">
      <c r="A756" s="16" t="s">
        <v>529</v>
      </c>
      <c r="B756" s="16" t="s">
        <v>28</v>
      </c>
      <c r="C756" s="16">
        <v>1</v>
      </c>
      <c r="D756" s="16" t="s">
        <v>880</v>
      </c>
      <c r="E756" s="16">
        <v>4</v>
      </c>
      <c r="F756" s="16" t="s">
        <v>670</v>
      </c>
    </row>
    <row r="757" spans="1:6" s="21" customFormat="1" ht="14.25" customHeight="1">
      <c r="A757" s="16" t="s">
        <v>529</v>
      </c>
      <c r="B757" s="16" t="s">
        <v>28</v>
      </c>
      <c r="C757" s="16">
        <v>1</v>
      </c>
      <c r="D757" s="16" t="s">
        <v>880</v>
      </c>
      <c r="E757" s="16">
        <v>5</v>
      </c>
      <c r="F757" s="16" t="s">
        <v>686</v>
      </c>
    </row>
    <row r="758" spans="1:6" s="21" customFormat="1" ht="14.25" customHeight="1">
      <c r="A758" s="16"/>
      <c r="B758" s="16"/>
      <c r="C758" s="16"/>
      <c r="D758" s="16"/>
      <c r="E758" s="16"/>
      <c r="F758" s="16"/>
    </row>
    <row r="759" spans="1:6" s="21" customFormat="1" ht="14.25" customHeight="1">
      <c r="A759" s="16" t="s">
        <v>529</v>
      </c>
      <c r="B759" s="16" t="s">
        <v>3</v>
      </c>
      <c r="C759" s="16">
        <v>2</v>
      </c>
      <c r="D759" s="16">
        <v>0</v>
      </c>
      <c r="E759" s="16"/>
      <c r="F759" s="16"/>
    </row>
    <row r="760" spans="1:6" s="21" customFormat="1" ht="14.25" customHeight="1">
      <c r="A760" s="16" t="s">
        <v>529</v>
      </c>
      <c r="B760" s="16" t="s">
        <v>3</v>
      </c>
      <c r="C760" s="16">
        <v>1</v>
      </c>
      <c r="D760" s="16" t="s">
        <v>880</v>
      </c>
      <c r="E760" s="16">
        <v>1</v>
      </c>
      <c r="F760" s="16" t="s">
        <v>26</v>
      </c>
    </row>
    <row r="761" spans="1:6" s="21" customFormat="1" ht="14.25" customHeight="1">
      <c r="A761" s="16" t="s">
        <v>529</v>
      </c>
      <c r="B761" s="16" t="s">
        <v>3</v>
      </c>
      <c r="C761" s="16">
        <v>1</v>
      </c>
      <c r="D761" s="16" t="s">
        <v>880</v>
      </c>
      <c r="E761" s="16">
        <v>2</v>
      </c>
      <c r="F761" s="16" t="s">
        <v>158</v>
      </c>
    </row>
    <row r="762" spans="1:6" s="21" customFormat="1" ht="14.25" customHeight="1">
      <c r="A762" s="16" t="s">
        <v>529</v>
      </c>
      <c r="B762" s="16" t="s">
        <v>3</v>
      </c>
      <c r="C762" s="16">
        <v>1</v>
      </c>
      <c r="D762" s="16" t="s">
        <v>882</v>
      </c>
      <c r="E762" s="16">
        <v>3</v>
      </c>
      <c r="F762" s="16" t="s">
        <v>219</v>
      </c>
    </row>
    <row r="763" spans="1:6" s="21" customFormat="1" ht="14.25" customHeight="1">
      <c r="A763" s="16" t="s">
        <v>529</v>
      </c>
      <c r="B763" s="16" t="s">
        <v>3</v>
      </c>
      <c r="C763" s="16">
        <v>1</v>
      </c>
      <c r="D763" s="16" t="s">
        <v>880</v>
      </c>
      <c r="E763" s="16">
        <v>4</v>
      </c>
      <c r="F763" s="16" t="s">
        <v>827</v>
      </c>
    </row>
    <row r="764" spans="1:6" s="21" customFormat="1" ht="14.25" customHeight="1">
      <c r="A764" s="16" t="s">
        <v>529</v>
      </c>
      <c r="B764" s="16" t="s">
        <v>3</v>
      </c>
      <c r="C764" s="16">
        <v>1</v>
      </c>
      <c r="D764" s="16" t="s">
        <v>881</v>
      </c>
      <c r="E764" s="16">
        <v>5</v>
      </c>
      <c r="F764" s="16" t="s">
        <v>124</v>
      </c>
    </row>
    <row r="765" spans="1:6" s="21" customFormat="1" ht="14.25" customHeight="1">
      <c r="A765" s="16" t="s">
        <v>529</v>
      </c>
      <c r="B765" s="16" t="s">
        <v>3</v>
      </c>
      <c r="C765" s="16">
        <v>1</v>
      </c>
      <c r="D765" s="16" t="s">
        <v>880</v>
      </c>
      <c r="E765" s="16">
        <v>6</v>
      </c>
      <c r="F765" s="16" t="s">
        <v>330</v>
      </c>
    </row>
    <row r="766" spans="1:6" s="21" customFormat="1" ht="14.25" customHeight="1">
      <c r="A766" s="16" t="s">
        <v>529</v>
      </c>
      <c r="B766" s="16" t="s">
        <v>3</v>
      </c>
      <c r="C766" s="16">
        <v>1</v>
      </c>
      <c r="D766" s="16" t="s">
        <v>880</v>
      </c>
      <c r="E766" s="16">
        <v>7</v>
      </c>
      <c r="F766" s="16" t="s">
        <v>446</v>
      </c>
    </row>
    <row r="767" spans="1:6" s="21" customFormat="1" ht="14.25" customHeight="1">
      <c r="A767" s="16"/>
      <c r="B767" s="16"/>
      <c r="C767" s="16"/>
      <c r="D767" s="16"/>
      <c r="E767" s="16"/>
      <c r="F767" s="16"/>
    </row>
    <row r="768" spans="1:6" s="21" customFormat="1" ht="14.25" customHeight="1">
      <c r="A768" s="16" t="s">
        <v>529</v>
      </c>
      <c r="B768" s="16" t="s">
        <v>3</v>
      </c>
      <c r="C768" s="16">
        <v>0</v>
      </c>
      <c r="D768" s="16">
        <v>3</v>
      </c>
      <c r="E768" s="16"/>
      <c r="F768" s="16"/>
    </row>
    <row r="769" spans="1:6" s="21" customFormat="1" ht="14.25" customHeight="1">
      <c r="A769" s="16" t="s">
        <v>529</v>
      </c>
      <c r="B769" s="16" t="s">
        <v>3</v>
      </c>
      <c r="C769" s="16">
        <v>2</v>
      </c>
      <c r="D769" s="16" t="s">
        <v>880</v>
      </c>
      <c r="E769" s="16">
        <v>1</v>
      </c>
      <c r="F769" s="16" t="s">
        <v>666</v>
      </c>
    </row>
    <row r="770" spans="1:6" s="21" customFormat="1" ht="14.25" customHeight="1">
      <c r="A770" s="16" t="s">
        <v>529</v>
      </c>
      <c r="B770" s="16" t="s">
        <v>747</v>
      </c>
      <c r="C770" s="16">
        <v>2</v>
      </c>
      <c r="D770" s="16" t="s">
        <v>881</v>
      </c>
      <c r="E770" s="16">
        <v>2</v>
      </c>
      <c r="F770" s="16" t="s">
        <v>752</v>
      </c>
    </row>
    <row r="771" spans="1:6" s="21" customFormat="1" ht="14.25" customHeight="1">
      <c r="A771" s="16" t="s">
        <v>529</v>
      </c>
      <c r="B771" s="16" t="s">
        <v>747</v>
      </c>
      <c r="C771" s="16">
        <v>2</v>
      </c>
      <c r="D771" s="16" t="s">
        <v>880</v>
      </c>
      <c r="E771" s="16">
        <v>3</v>
      </c>
      <c r="F771" s="16" t="s">
        <v>149</v>
      </c>
    </row>
    <row r="772" spans="1:6" s="21" customFormat="1" ht="14.25" customHeight="1">
      <c r="A772" s="16" t="s">
        <v>529</v>
      </c>
      <c r="B772" s="16" t="s">
        <v>747</v>
      </c>
      <c r="C772" s="16">
        <v>2</v>
      </c>
      <c r="D772" s="16" t="s">
        <v>880</v>
      </c>
      <c r="E772" s="16">
        <v>4</v>
      </c>
      <c r="F772" s="16" t="s">
        <v>140</v>
      </c>
    </row>
    <row r="773" spans="1:6" s="21" customFormat="1" ht="14.25" customHeight="1">
      <c r="A773" s="16" t="s">
        <v>529</v>
      </c>
      <c r="B773" s="16" t="s">
        <v>747</v>
      </c>
      <c r="C773" s="16">
        <v>2</v>
      </c>
      <c r="D773" s="16" t="s">
        <v>880</v>
      </c>
      <c r="E773" s="16">
        <v>5</v>
      </c>
      <c r="F773" s="16" t="s">
        <v>265</v>
      </c>
    </row>
    <row r="774" spans="1:6" s="21" customFormat="1" ht="14.25" customHeight="1">
      <c r="A774" s="16" t="s">
        <v>529</v>
      </c>
      <c r="B774" s="16" t="s">
        <v>747</v>
      </c>
      <c r="C774" s="16">
        <v>2</v>
      </c>
      <c r="D774" s="16" t="s">
        <v>880</v>
      </c>
      <c r="E774" s="16">
        <v>6</v>
      </c>
      <c r="F774" s="16" t="s">
        <v>512</v>
      </c>
    </row>
    <row r="775" spans="1:6" s="21" customFormat="1" ht="14.25" customHeight="1">
      <c r="A775" s="16" t="s">
        <v>529</v>
      </c>
      <c r="B775" s="16" t="s">
        <v>747</v>
      </c>
      <c r="C775" s="16">
        <v>2</v>
      </c>
      <c r="D775" s="16" t="s">
        <v>881</v>
      </c>
      <c r="E775" s="16">
        <v>7</v>
      </c>
      <c r="F775" s="16" t="s">
        <v>448</v>
      </c>
    </row>
    <row r="776" spans="1:6" s="21" customFormat="1" ht="14.25" customHeight="1">
      <c r="A776" s="16"/>
      <c r="B776" s="16"/>
      <c r="C776" s="16"/>
      <c r="D776" s="16"/>
      <c r="E776" s="16"/>
      <c r="F776" s="16"/>
    </row>
    <row r="777" spans="1:6" s="21" customFormat="1" ht="14.25" customHeight="1">
      <c r="A777" s="16" t="s">
        <v>529</v>
      </c>
      <c r="B777" s="16" t="s">
        <v>609</v>
      </c>
      <c r="C777" s="16">
        <v>0</v>
      </c>
      <c r="D777" s="16">
        <v>3</v>
      </c>
      <c r="E777" s="16"/>
      <c r="F777" s="16"/>
    </row>
    <row r="778" spans="1:6" s="21" customFormat="1" ht="14.25" customHeight="1">
      <c r="A778" s="16" t="s">
        <v>529</v>
      </c>
      <c r="B778" s="16" t="s">
        <v>609</v>
      </c>
      <c r="C778" s="16">
        <v>2</v>
      </c>
      <c r="D778" s="16" t="s">
        <v>881</v>
      </c>
      <c r="E778" s="16">
        <v>1</v>
      </c>
      <c r="F778" s="16" t="s">
        <v>765</v>
      </c>
    </row>
    <row r="779" spans="1:6" s="21" customFormat="1" ht="14.25" customHeight="1">
      <c r="A779" s="16" t="s">
        <v>529</v>
      </c>
      <c r="B779" s="16" t="s">
        <v>609</v>
      </c>
      <c r="C779" s="16">
        <v>2</v>
      </c>
      <c r="D779" s="16" t="s">
        <v>880</v>
      </c>
      <c r="E779" s="16">
        <v>2</v>
      </c>
      <c r="F779" s="16" t="s">
        <v>493</v>
      </c>
    </row>
    <row r="780" spans="1:6" s="21" customFormat="1" ht="14.25" customHeight="1">
      <c r="A780" s="16" t="s">
        <v>529</v>
      </c>
      <c r="B780" s="16" t="s">
        <v>609</v>
      </c>
      <c r="C780" s="16">
        <v>2</v>
      </c>
      <c r="D780" s="16" t="s">
        <v>880</v>
      </c>
      <c r="E780" s="16">
        <v>3</v>
      </c>
      <c r="F780" s="16" t="s">
        <v>847</v>
      </c>
    </row>
    <row r="781" spans="1:6" s="21" customFormat="1" ht="14.25" customHeight="1">
      <c r="A781" s="16" t="s">
        <v>529</v>
      </c>
      <c r="B781" s="16" t="s">
        <v>609</v>
      </c>
      <c r="C781" s="16">
        <v>2</v>
      </c>
      <c r="D781" s="16" t="s">
        <v>881</v>
      </c>
      <c r="E781" s="16">
        <v>4</v>
      </c>
      <c r="F781" s="16" t="s">
        <v>602</v>
      </c>
    </row>
    <row r="782" spans="1:6" s="21" customFormat="1" ht="14.25" customHeight="1">
      <c r="A782" s="16" t="s">
        <v>529</v>
      </c>
      <c r="B782" s="16" t="s">
        <v>609</v>
      </c>
      <c r="C782" s="16">
        <v>2</v>
      </c>
      <c r="D782" s="16" t="s">
        <v>881</v>
      </c>
      <c r="E782" s="16">
        <v>5</v>
      </c>
      <c r="F782" s="16" t="s">
        <v>195</v>
      </c>
    </row>
    <row r="783" spans="1:6" s="21" customFormat="1" ht="14.25" customHeight="1">
      <c r="A783" s="16" t="s">
        <v>529</v>
      </c>
      <c r="B783" s="16" t="s">
        <v>609</v>
      </c>
      <c r="C783" s="16">
        <v>2</v>
      </c>
      <c r="D783" s="16" t="s">
        <v>880</v>
      </c>
      <c r="E783" s="16">
        <v>6</v>
      </c>
      <c r="F783" s="16" t="s">
        <v>404</v>
      </c>
    </row>
    <row r="784" spans="1:6" s="21" customFormat="1" ht="14.25" customHeight="1">
      <c r="A784" s="16" t="s">
        <v>529</v>
      </c>
      <c r="B784" s="16" t="s">
        <v>609</v>
      </c>
      <c r="C784" s="16">
        <v>2</v>
      </c>
      <c r="D784" s="16" t="s">
        <v>881</v>
      </c>
      <c r="E784" s="16">
        <v>7</v>
      </c>
      <c r="F784" s="16" t="s">
        <v>541</v>
      </c>
    </row>
    <row r="785" spans="1:9" ht="14.25" customHeight="1">
      <c r="A785" s="2"/>
      <c r="B785" s="2"/>
      <c r="C785" s="2"/>
      <c r="D785" s="2"/>
      <c r="E785" s="2"/>
      <c r="F785" s="2"/>
    </row>
    <row r="786" spans="1:9" ht="14.25" customHeight="1">
      <c r="A786" s="2" t="s">
        <v>529</v>
      </c>
      <c r="B786" s="2" t="s">
        <v>225</v>
      </c>
      <c r="C786" s="2">
        <v>0</v>
      </c>
      <c r="D786" s="2">
        <v>3</v>
      </c>
      <c r="E786" s="2"/>
      <c r="F786" s="2"/>
    </row>
    <row r="787" spans="1:9" ht="14.25" customHeight="1">
      <c r="A787" s="2" t="s">
        <v>529</v>
      </c>
      <c r="B787" s="2" t="s">
        <v>225</v>
      </c>
      <c r="C787" s="2">
        <v>2</v>
      </c>
      <c r="D787" s="2" t="s">
        <v>880</v>
      </c>
      <c r="E787" s="2">
        <v>1</v>
      </c>
      <c r="F787" s="2" t="s">
        <v>24</v>
      </c>
    </row>
    <row r="788" spans="1:9" ht="14.25" customHeight="1">
      <c r="A788" s="2" t="s">
        <v>529</v>
      </c>
      <c r="B788" s="2" t="s">
        <v>225</v>
      </c>
      <c r="C788" s="2">
        <v>2</v>
      </c>
      <c r="D788" s="2" t="s">
        <v>880</v>
      </c>
      <c r="E788" s="2">
        <v>2</v>
      </c>
      <c r="F788" s="2" t="s">
        <v>569</v>
      </c>
    </row>
    <row r="789" spans="1:9" ht="14.25" customHeight="1">
      <c r="A789" s="2" t="s">
        <v>529</v>
      </c>
      <c r="B789" s="2" t="s">
        <v>225</v>
      </c>
      <c r="C789" s="2">
        <v>2</v>
      </c>
      <c r="D789" s="2" t="s">
        <v>882</v>
      </c>
      <c r="E789" s="2">
        <v>3</v>
      </c>
      <c r="F789" s="2" t="s">
        <v>505</v>
      </c>
    </row>
    <row r="790" spans="1:9" ht="14.25" customHeight="1">
      <c r="A790" s="2" t="s">
        <v>529</v>
      </c>
      <c r="B790" s="2" t="s">
        <v>225</v>
      </c>
      <c r="C790" s="2">
        <v>2</v>
      </c>
      <c r="D790" s="2" t="s">
        <v>882</v>
      </c>
      <c r="E790" s="2">
        <v>4</v>
      </c>
      <c r="F790" s="2" t="s">
        <v>399</v>
      </c>
    </row>
    <row r="791" spans="1:9" ht="14.25" customHeight="1">
      <c r="A791" s="2" t="s">
        <v>529</v>
      </c>
      <c r="B791" s="2" t="s">
        <v>225</v>
      </c>
      <c r="C791" s="2">
        <v>2</v>
      </c>
      <c r="D791" s="2" t="s">
        <v>880</v>
      </c>
      <c r="E791" s="2">
        <v>5</v>
      </c>
      <c r="F791" s="2" t="s">
        <v>614</v>
      </c>
    </row>
    <row r="792" spans="1:9" ht="14.25" customHeight="1">
      <c r="A792" s="2" t="s">
        <v>529</v>
      </c>
      <c r="B792" s="2" t="s">
        <v>225</v>
      </c>
      <c r="C792" s="2">
        <v>2</v>
      </c>
      <c r="D792" s="2" t="s">
        <v>880</v>
      </c>
      <c r="E792" s="2">
        <v>6</v>
      </c>
      <c r="F792" s="2" t="s">
        <v>808</v>
      </c>
    </row>
    <row r="793" spans="1:9" ht="14.25" customHeight="1">
      <c r="A793" s="2"/>
      <c r="B793" s="2"/>
      <c r="C793" s="2"/>
      <c r="D793" s="2"/>
      <c r="E793" s="2"/>
      <c r="F793" s="2"/>
    </row>
    <row r="794" spans="1:9" ht="14.25" customHeight="1">
      <c r="A794" s="2" t="s">
        <v>529</v>
      </c>
      <c r="B794" s="2" t="s">
        <v>538</v>
      </c>
      <c r="C794" s="2">
        <v>0</v>
      </c>
      <c r="D794" s="2">
        <v>2</v>
      </c>
      <c r="E794" s="2"/>
      <c r="F794" s="2"/>
    </row>
    <row r="795" spans="1:9" ht="14.25" customHeight="1">
      <c r="A795" s="2" t="s">
        <v>529</v>
      </c>
      <c r="B795" s="2" t="s">
        <v>538</v>
      </c>
      <c r="C795" s="2">
        <v>2</v>
      </c>
      <c r="D795" s="2" t="s">
        <v>882</v>
      </c>
      <c r="E795" s="2">
        <v>1</v>
      </c>
      <c r="F795" s="2" t="s">
        <v>406</v>
      </c>
      <c r="H795" s="2"/>
      <c r="I795" s="2"/>
    </row>
    <row r="796" spans="1:9" ht="14.25" customHeight="1">
      <c r="A796" s="2" t="s">
        <v>529</v>
      </c>
      <c r="B796" s="2" t="s">
        <v>538</v>
      </c>
      <c r="C796" s="2">
        <v>2</v>
      </c>
      <c r="D796" s="2" t="s">
        <v>880</v>
      </c>
      <c r="E796" s="2">
        <v>2</v>
      </c>
      <c r="F796" s="2" t="s">
        <v>261</v>
      </c>
      <c r="H796" s="2"/>
      <c r="I796" s="2"/>
    </row>
    <row r="797" spans="1:9" ht="14.25" customHeight="1">
      <c r="A797" s="2" t="s">
        <v>529</v>
      </c>
      <c r="B797" s="2" t="s">
        <v>538</v>
      </c>
      <c r="C797" s="2">
        <v>2</v>
      </c>
      <c r="D797" s="2" t="s">
        <v>880</v>
      </c>
      <c r="E797" s="2">
        <v>3</v>
      </c>
      <c r="F797" s="2" t="s">
        <v>641</v>
      </c>
      <c r="H797" s="2"/>
      <c r="I797" s="2"/>
    </row>
    <row r="798" spans="1:9" ht="14.25" customHeight="1">
      <c r="A798" s="2" t="s">
        <v>529</v>
      </c>
      <c r="B798" s="2" t="s">
        <v>538</v>
      </c>
      <c r="C798" s="2">
        <v>2</v>
      </c>
      <c r="D798" s="2" t="s">
        <v>881</v>
      </c>
      <c r="E798" s="2">
        <v>4</v>
      </c>
      <c r="F798" s="2" t="s">
        <v>581</v>
      </c>
      <c r="H798" s="2"/>
      <c r="I798" s="2"/>
    </row>
    <row r="799" spans="1:9" ht="14.25" customHeight="1">
      <c r="A799" s="2"/>
      <c r="B799" s="2"/>
      <c r="C799" s="2"/>
      <c r="D799" s="2"/>
      <c r="E799" s="2"/>
      <c r="F799" s="2"/>
      <c r="H799" s="2"/>
      <c r="I799" s="2"/>
    </row>
    <row r="800" spans="1:9" ht="14.25" customHeight="1">
      <c r="A800" s="2" t="s">
        <v>529</v>
      </c>
      <c r="B800" s="2" t="s">
        <v>868</v>
      </c>
      <c r="C800" s="2">
        <v>0</v>
      </c>
      <c r="D800" s="2">
        <v>0</v>
      </c>
      <c r="E800" s="2"/>
      <c r="F800" s="2"/>
      <c r="H800" s="2"/>
      <c r="I800" s="2"/>
    </row>
    <row r="801" spans="1:6" ht="14.25" customHeight="1">
      <c r="A801" s="2" t="s">
        <v>529</v>
      </c>
      <c r="B801" s="2" t="s">
        <v>868</v>
      </c>
      <c r="C801" s="2">
        <v>3</v>
      </c>
      <c r="D801" s="2" t="s">
        <v>880</v>
      </c>
      <c r="E801" s="2">
        <v>1</v>
      </c>
      <c r="F801" s="2" t="s">
        <v>695</v>
      </c>
    </row>
    <row r="802" spans="1:6" ht="14.25" customHeight="1">
      <c r="A802" s="2" t="s">
        <v>529</v>
      </c>
      <c r="B802" s="2" t="s">
        <v>868</v>
      </c>
      <c r="C802" s="2">
        <v>3</v>
      </c>
      <c r="D802" s="2" t="s">
        <v>880</v>
      </c>
      <c r="E802" s="2">
        <v>2</v>
      </c>
      <c r="F802" s="2" t="s">
        <v>72</v>
      </c>
    </row>
    <row r="803" spans="1:6" ht="14.25" customHeight="1">
      <c r="A803" s="2" t="s">
        <v>529</v>
      </c>
      <c r="B803" s="2" t="s">
        <v>868</v>
      </c>
      <c r="C803" s="2">
        <v>3</v>
      </c>
      <c r="D803" s="2" t="s">
        <v>882</v>
      </c>
      <c r="E803" s="2">
        <v>3</v>
      </c>
      <c r="F803" s="2" t="s">
        <v>250</v>
      </c>
    </row>
    <row r="804" spans="1:6" ht="14.25" customHeight="1">
      <c r="A804" s="2" t="s">
        <v>529</v>
      </c>
      <c r="B804" s="2" t="s">
        <v>868</v>
      </c>
      <c r="C804" s="2">
        <v>3</v>
      </c>
      <c r="D804" s="2" t="s">
        <v>881</v>
      </c>
      <c r="E804" s="2">
        <v>4</v>
      </c>
      <c r="F804" s="2" t="s">
        <v>419</v>
      </c>
    </row>
    <row r="805" spans="1:6" ht="14.25" customHeight="1">
      <c r="A805" s="2"/>
      <c r="B805" s="2"/>
      <c r="C805" s="2"/>
      <c r="D805" s="2"/>
      <c r="E805" s="2"/>
      <c r="F805" s="2"/>
    </row>
    <row r="806" spans="1:6" ht="14.25" customHeight="1">
      <c r="A806" s="2" t="s">
        <v>529</v>
      </c>
      <c r="B806" s="2" t="s">
        <v>87</v>
      </c>
      <c r="C806" s="2">
        <v>0</v>
      </c>
      <c r="D806" s="2">
        <v>0</v>
      </c>
      <c r="E806" s="2"/>
      <c r="F806" s="2"/>
    </row>
    <row r="807" spans="1:6" ht="14.25" customHeight="1">
      <c r="A807" s="2" t="s">
        <v>529</v>
      </c>
      <c r="B807" s="2" t="s">
        <v>87</v>
      </c>
      <c r="C807" s="2">
        <v>3</v>
      </c>
      <c r="D807" s="2" t="s">
        <v>880</v>
      </c>
      <c r="E807" s="2">
        <v>1</v>
      </c>
      <c r="F807" s="2" t="s">
        <v>480</v>
      </c>
    </row>
    <row r="808" spans="1:6" ht="14.25" customHeight="1">
      <c r="A808" s="2" t="s">
        <v>529</v>
      </c>
      <c r="B808" s="2" t="s">
        <v>87</v>
      </c>
      <c r="C808" s="2">
        <v>3</v>
      </c>
      <c r="D808" s="2" t="s">
        <v>881</v>
      </c>
      <c r="E808" s="2">
        <v>2</v>
      </c>
      <c r="F808" s="2" t="s">
        <v>4</v>
      </c>
    </row>
    <row r="809" spans="1:6" ht="14.25" customHeight="1">
      <c r="A809" s="2" t="s">
        <v>529</v>
      </c>
      <c r="B809" s="2" t="s">
        <v>87</v>
      </c>
      <c r="C809" s="2">
        <v>3</v>
      </c>
      <c r="D809" s="2" t="s">
        <v>880</v>
      </c>
      <c r="E809" s="2">
        <v>3</v>
      </c>
      <c r="F809" s="2" t="s">
        <v>82</v>
      </c>
    </row>
    <row r="810" spans="1:6" ht="14.25" customHeight="1">
      <c r="A810" s="2" t="s">
        <v>529</v>
      </c>
      <c r="B810" s="2" t="s">
        <v>87</v>
      </c>
      <c r="C810" s="2">
        <v>3</v>
      </c>
      <c r="D810" s="2" t="s">
        <v>881</v>
      </c>
      <c r="E810" s="2">
        <v>4</v>
      </c>
      <c r="F810" s="2" t="s">
        <v>176</v>
      </c>
    </row>
    <row r="811" spans="1:6" ht="14.25" customHeight="1">
      <c r="A811" s="2" t="s">
        <v>529</v>
      </c>
      <c r="B811" s="2" t="s">
        <v>87</v>
      </c>
      <c r="C811" s="2">
        <v>3</v>
      </c>
      <c r="D811" s="2" t="s">
        <v>881</v>
      </c>
      <c r="E811" s="2">
        <v>5</v>
      </c>
      <c r="F811" s="2" t="s">
        <v>718</v>
      </c>
    </row>
    <row r="812" spans="1:6" ht="14.25" customHeight="1">
      <c r="A812" s="2" t="s">
        <v>529</v>
      </c>
      <c r="B812" s="2" t="s">
        <v>87</v>
      </c>
      <c r="C812" s="2">
        <v>3</v>
      </c>
      <c r="D812" s="2" t="s">
        <v>880</v>
      </c>
      <c r="E812" s="2">
        <v>6</v>
      </c>
      <c r="F812" s="2" t="s">
        <v>668</v>
      </c>
    </row>
    <row r="813" spans="1:6" ht="14.25" customHeight="1">
      <c r="A813" s="2" t="s">
        <v>529</v>
      </c>
      <c r="B813" s="2" t="s">
        <v>87</v>
      </c>
      <c r="C813" s="2">
        <v>3</v>
      </c>
      <c r="D813" s="2" t="s">
        <v>881</v>
      </c>
      <c r="E813" s="2">
        <v>7</v>
      </c>
      <c r="F813" s="2" t="s">
        <v>241</v>
      </c>
    </row>
    <row r="814" spans="1:6" ht="14.25" customHeight="1">
      <c r="A814" s="2"/>
      <c r="B814" s="2"/>
      <c r="C814" s="2"/>
      <c r="D814" s="2"/>
      <c r="E814" s="2"/>
      <c r="F814" s="2"/>
    </row>
    <row r="815" spans="1:6" ht="14.25" customHeight="1">
      <c r="A815" s="2" t="s">
        <v>529</v>
      </c>
      <c r="B815" s="2" t="s">
        <v>107</v>
      </c>
      <c r="C815" s="2">
        <v>0</v>
      </c>
      <c r="D815" s="2">
        <v>0</v>
      </c>
      <c r="E815" s="2"/>
      <c r="F815" s="2"/>
    </row>
    <row r="816" spans="1:6" ht="14.25" customHeight="1">
      <c r="A816" s="2" t="s">
        <v>529</v>
      </c>
      <c r="B816" s="2" t="s">
        <v>107</v>
      </c>
      <c r="C816" s="2">
        <v>3</v>
      </c>
      <c r="D816" s="2" t="s">
        <v>880</v>
      </c>
      <c r="E816" s="2">
        <v>1</v>
      </c>
      <c r="F816" s="2" t="s">
        <v>589</v>
      </c>
    </row>
    <row r="817" spans="1:6" ht="14.25" customHeight="1">
      <c r="A817" s="2" t="s">
        <v>529</v>
      </c>
      <c r="B817" s="2" t="s">
        <v>107</v>
      </c>
      <c r="C817" s="2">
        <v>3</v>
      </c>
      <c r="D817" s="2" t="s">
        <v>881</v>
      </c>
      <c r="E817" s="2">
        <v>2</v>
      </c>
      <c r="F817" s="2" t="s">
        <v>590</v>
      </c>
    </row>
    <row r="818" spans="1:6" ht="14.25" customHeight="1">
      <c r="A818" s="2" t="s">
        <v>529</v>
      </c>
      <c r="B818" s="2" t="s">
        <v>107</v>
      </c>
      <c r="C818" s="2">
        <v>3</v>
      </c>
      <c r="D818" s="2" t="s">
        <v>880</v>
      </c>
      <c r="E818" s="2">
        <v>3</v>
      </c>
      <c r="F818" s="2" t="s">
        <v>834</v>
      </c>
    </row>
    <row r="819" spans="1:6" ht="14.25" customHeight="1">
      <c r="A819" s="2" t="s">
        <v>529</v>
      </c>
      <c r="B819" s="2" t="s">
        <v>107</v>
      </c>
      <c r="C819" s="2">
        <v>3</v>
      </c>
      <c r="D819" s="2" t="s">
        <v>880</v>
      </c>
      <c r="E819" s="2">
        <v>4</v>
      </c>
      <c r="F819" s="2" t="s">
        <v>287</v>
      </c>
    </row>
    <row r="820" spans="1:6" ht="14.25" customHeight="1">
      <c r="A820" s="2"/>
      <c r="B820" s="2"/>
      <c r="C820" s="2"/>
      <c r="D820" s="2"/>
      <c r="E820" s="2"/>
      <c r="F820" s="2"/>
    </row>
    <row r="821" spans="1:6" ht="14.25" customHeight="1">
      <c r="A821" s="2" t="s">
        <v>529</v>
      </c>
      <c r="B821" s="2" t="s">
        <v>211</v>
      </c>
      <c r="C821" s="2">
        <v>0</v>
      </c>
      <c r="D821" s="2">
        <v>0</v>
      </c>
      <c r="E821" s="2"/>
      <c r="F821" s="2"/>
    </row>
    <row r="822" spans="1:6" ht="14.25" customHeight="1">
      <c r="A822" s="2" t="s">
        <v>529</v>
      </c>
      <c r="B822" s="2" t="s">
        <v>211</v>
      </c>
      <c r="C822" s="2">
        <v>3</v>
      </c>
      <c r="D822" s="2" t="s">
        <v>880</v>
      </c>
      <c r="E822" s="2">
        <v>1</v>
      </c>
      <c r="F822" s="2" t="s">
        <v>46</v>
      </c>
    </row>
    <row r="823" spans="1:6" ht="14.25" customHeight="1">
      <c r="A823" s="2" t="s">
        <v>529</v>
      </c>
      <c r="B823" s="2" t="s">
        <v>211</v>
      </c>
      <c r="C823" s="2">
        <v>3</v>
      </c>
      <c r="D823" s="2" t="s">
        <v>880</v>
      </c>
      <c r="E823" s="2">
        <v>2</v>
      </c>
      <c r="F823" s="2" t="s">
        <v>441</v>
      </c>
    </row>
    <row r="824" spans="1:6" ht="14.25" customHeight="1">
      <c r="A824" s="2" t="s">
        <v>529</v>
      </c>
      <c r="B824" s="2" t="s">
        <v>211</v>
      </c>
      <c r="C824" s="2">
        <v>3</v>
      </c>
      <c r="D824" s="2" t="s">
        <v>880</v>
      </c>
      <c r="E824" s="2">
        <v>3</v>
      </c>
      <c r="F824" s="2" t="s">
        <v>20</v>
      </c>
    </row>
    <row r="825" spans="1:6" ht="14.25" customHeight="1">
      <c r="A825" s="2"/>
      <c r="B825" s="2"/>
      <c r="C825" s="2"/>
      <c r="D825" s="2"/>
      <c r="E825" s="2"/>
      <c r="F825" s="2"/>
    </row>
    <row r="826" spans="1:6" ht="14.25" customHeight="1">
      <c r="A826" s="2" t="s">
        <v>529</v>
      </c>
      <c r="B826" s="2" t="s">
        <v>476</v>
      </c>
      <c r="C826" s="2">
        <v>0</v>
      </c>
      <c r="D826" s="2">
        <v>0</v>
      </c>
      <c r="E826" s="2"/>
      <c r="F826" s="2"/>
    </row>
    <row r="827" spans="1:6" ht="14.25" customHeight="1">
      <c r="A827" s="2" t="s">
        <v>529</v>
      </c>
      <c r="B827" s="2" t="s">
        <v>476</v>
      </c>
      <c r="C827" s="2">
        <v>3</v>
      </c>
      <c r="D827" s="2" t="s">
        <v>880</v>
      </c>
      <c r="E827" s="2">
        <v>1</v>
      </c>
      <c r="F827" s="2" t="s">
        <v>701</v>
      </c>
    </row>
    <row r="828" spans="1:6" ht="14.25" customHeight="1">
      <c r="A828" s="2" t="s">
        <v>529</v>
      </c>
      <c r="B828" s="2" t="s">
        <v>476</v>
      </c>
      <c r="C828" s="2">
        <v>3</v>
      </c>
      <c r="D828" s="2" t="s">
        <v>880</v>
      </c>
      <c r="E828" s="2">
        <v>2</v>
      </c>
      <c r="F828" s="2" t="s">
        <v>93</v>
      </c>
    </row>
    <row r="829" spans="1:6" ht="14.25" customHeight="1">
      <c r="A829" s="2" t="s">
        <v>529</v>
      </c>
      <c r="B829" s="2" t="s">
        <v>476</v>
      </c>
      <c r="C829" s="2">
        <v>3</v>
      </c>
      <c r="D829" s="2" t="s">
        <v>880</v>
      </c>
      <c r="E829" s="2">
        <v>3</v>
      </c>
      <c r="F829" s="2" t="s">
        <v>804</v>
      </c>
    </row>
    <row r="830" spans="1:6" ht="14.25" customHeight="1">
      <c r="A830" s="2"/>
      <c r="B830" s="2"/>
      <c r="C830" s="2"/>
      <c r="D830" s="2"/>
      <c r="E830" s="2"/>
      <c r="F830" s="2"/>
    </row>
    <row r="831" spans="1:6" ht="14.25" customHeight="1">
      <c r="A831" s="2" t="s">
        <v>529</v>
      </c>
      <c r="B831" s="2" t="s">
        <v>100</v>
      </c>
      <c r="C831" s="2">
        <v>0</v>
      </c>
      <c r="D831" s="2">
        <v>0</v>
      </c>
      <c r="E831" s="2"/>
      <c r="F831" s="2"/>
    </row>
    <row r="832" spans="1:6" ht="14.25" customHeight="1">
      <c r="A832" s="2" t="s">
        <v>529</v>
      </c>
      <c r="B832" s="2" t="s">
        <v>100</v>
      </c>
      <c r="C832" s="2">
        <v>3</v>
      </c>
      <c r="D832" s="2" t="s">
        <v>880</v>
      </c>
      <c r="E832" s="2">
        <v>1</v>
      </c>
      <c r="F832" s="2" t="s">
        <v>814</v>
      </c>
    </row>
    <row r="833" spans="1:6" ht="14.25" customHeight="1">
      <c r="A833" s="2" t="s">
        <v>529</v>
      </c>
      <c r="B833" s="2" t="s">
        <v>100</v>
      </c>
      <c r="C833" s="2">
        <v>3</v>
      </c>
      <c r="D833" s="2" t="s">
        <v>880</v>
      </c>
      <c r="E833" s="2">
        <v>2</v>
      </c>
      <c r="F833" s="2" t="s">
        <v>387</v>
      </c>
    </row>
    <row r="834" spans="1:6" ht="14.25" customHeight="1">
      <c r="A834" s="2"/>
      <c r="B834" s="2"/>
      <c r="C834" s="2"/>
      <c r="D834" s="2"/>
      <c r="E834" s="2"/>
      <c r="F834" s="2"/>
    </row>
    <row r="835" spans="1:6" ht="14.25" customHeight="1">
      <c r="A835" s="2" t="s">
        <v>318</v>
      </c>
      <c r="B835" s="2" t="s">
        <v>786</v>
      </c>
      <c r="C835" s="2">
        <v>0</v>
      </c>
      <c r="D835" s="2">
        <v>0</v>
      </c>
      <c r="E835" s="2"/>
      <c r="F835" s="2"/>
    </row>
    <row r="836" spans="1:6" ht="14.25" customHeight="1">
      <c r="A836" s="2" t="s">
        <v>318</v>
      </c>
      <c r="B836" s="2" t="s">
        <v>786</v>
      </c>
      <c r="C836" s="2">
        <v>3</v>
      </c>
      <c r="D836" s="2" t="s">
        <v>880</v>
      </c>
      <c r="E836" s="2">
        <v>1</v>
      </c>
      <c r="F836" s="2" t="s">
        <v>663</v>
      </c>
    </row>
    <row r="837" spans="1:6" ht="14.25" customHeight="1">
      <c r="A837" s="2" t="s">
        <v>318</v>
      </c>
      <c r="B837" s="2" t="s">
        <v>786</v>
      </c>
      <c r="C837" s="2">
        <v>3</v>
      </c>
      <c r="D837" s="2" t="s">
        <v>880</v>
      </c>
      <c r="E837" s="2">
        <v>2</v>
      </c>
      <c r="F837" s="2" t="s">
        <v>799</v>
      </c>
    </row>
    <row r="838" spans="1:6" ht="14.25" customHeight="1">
      <c r="A838" s="2" t="s">
        <v>318</v>
      </c>
      <c r="B838" s="2" t="s">
        <v>786</v>
      </c>
      <c r="C838" s="2">
        <v>3</v>
      </c>
      <c r="D838" s="2" t="s">
        <v>881</v>
      </c>
      <c r="E838" s="2">
        <v>3</v>
      </c>
      <c r="F838" s="2" t="s">
        <v>262</v>
      </c>
    </row>
    <row r="839" spans="1:6" ht="14.25" customHeight="1">
      <c r="A839" s="2" t="s">
        <v>318</v>
      </c>
      <c r="B839" s="2" t="s">
        <v>786</v>
      </c>
      <c r="C839" s="2">
        <v>3</v>
      </c>
      <c r="D839" s="2" t="s">
        <v>880</v>
      </c>
      <c r="E839" s="2">
        <v>4</v>
      </c>
      <c r="F839" s="2" t="s">
        <v>723</v>
      </c>
    </row>
    <row r="840" spans="1:6" ht="14.25" customHeight="1">
      <c r="A840" s="2"/>
      <c r="B840" s="2"/>
      <c r="C840" s="2"/>
      <c r="D840" s="2"/>
      <c r="E840" s="2"/>
      <c r="F840" s="2"/>
    </row>
    <row r="841" spans="1:6" ht="14.25" customHeight="1">
      <c r="A841" s="2" t="s">
        <v>318</v>
      </c>
      <c r="B841" s="2" t="s">
        <v>749</v>
      </c>
      <c r="C841" s="2">
        <v>0</v>
      </c>
      <c r="D841" s="2">
        <v>0</v>
      </c>
      <c r="E841" s="2"/>
      <c r="F841" s="2"/>
    </row>
    <row r="842" spans="1:6" ht="14.25" customHeight="1">
      <c r="A842" s="2" t="s">
        <v>318</v>
      </c>
      <c r="B842" s="2" t="s">
        <v>749</v>
      </c>
      <c r="C842" s="2">
        <v>3</v>
      </c>
      <c r="D842" s="2" t="s">
        <v>881</v>
      </c>
      <c r="E842" s="2">
        <v>1</v>
      </c>
      <c r="F842" s="33" t="s">
        <v>1165</v>
      </c>
    </row>
    <row r="843" spans="1:6" ht="14.25" customHeight="1">
      <c r="A843" s="2" t="s">
        <v>318</v>
      </c>
      <c r="B843" s="2" t="s">
        <v>749</v>
      </c>
      <c r="C843" s="2">
        <v>3</v>
      </c>
      <c r="D843" s="2" t="s">
        <v>880</v>
      </c>
      <c r="E843" s="2">
        <v>2</v>
      </c>
      <c r="F843" s="33" t="s">
        <v>70</v>
      </c>
    </row>
    <row r="844" spans="1:6" ht="14.25" customHeight="1">
      <c r="A844" s="2" t="s">
        <v>318</v>
      </c>
      <c r="B844" s="2" t="s">
        <v>749</v>
      </c>
      <c r="C844" s="2">
        <v>3</v>
      </c>
      <c r="D844" s="2" t="s">
        <v>882</v>
      </c>
      <c r="E844" s="2">
        <v>3</v>
      </c>
      <c r="F844" s="33" t="s">
        <v>1166</v>
      </c>
    </row>
    <row r="845" spans="1:6" ht="14.25" customHeight="1">
      <c r="A845" s="2" t="s">
        <v>318</v>
      </c>
      <c r="B845" s="2" t="s">
        <v>749</v>
      </c>
      <c r="C845" s="2">
        <v>3</v>
      </c>
      <c r="D845" s="2" t="s">
        <v>880</v>
      </c>
      <c r="E845" s="2">
        <v>4</v>
      </c>
      <c r="F845" s="33" t="s">
        <v>665</v>
      </c>
    </row>
    <row r="846" spans="1:6" s="14" customFormat="1" ht="14.25" customHeight="1">
      <c r="A846" s="16" t="s">
        <v>318</v>
      </c>
      <c r="B846" s="16" t="s">
        <v>749</v>
      </c>
      <c r="C846" s="16">
        <v>3</v>
      </c>
      <c r="D846" s="16" t="s">
        <v>882</v>
      </c>
      <c r="E846" s="16">
        <v>5</v>
      </c>
      <c r="F846" s="33" t="s">
        <v>1167</v>
      </c>
    </row>
    <row r="847" spans="1:6" s="14" customFormat="1" ht="14.25" customHeight="1">
      <c r="A847" s="16" t="s">
        <v>318</v>
      </c>
      <c r="B847" s="16" t="s">
        <v>749</v>
      </c>
      <c r="C847" s="16">
        <v>3</v>
      </c>
      <c r="D847" s="16" t="s">
        <v>880</v>
      </c>
      <c r="E847" s="16">
        <v>6</v>
      </c>
      <c r="F847" s="33" t="s">
        <v>1168</v>
      </c>
    </row>
    <row r="848" spans="1:6" ht="14.25" customHeight="1">
      <c r="A848" s="2"/>
      <c r="B848" s="2"/>
      <c r="C848" s="2"/>
      <c r="D848" s="2"/>
      <c r="E848" s="2"/>
      <c r="F848" s="2"/>
    </row>
    <row r="849" spans="1:6" ht="14.25" customHeight="1">
      <c r="A849" s="2" t="s">
        <v>318</v>
      </c>
      <c r="B849" s="2" t="s">
        <v>333</v>
      </c>
      <c r="C849" s="2">
        <v>0</v>
      </c>
      <c r="D849" s="2">
        <v>0</v>
      </c>
      <c r="E849" s="2"/>
      <c r="F849" s="2"/>
    </row>
    <row r="850" spans="1:6" ht="14.25" customHeight="1">
      <c r="A850" s="2" t="s">
        <v>318</v>
      </c>
      <c r="B850" s="2" t="s">
        <v>333</v>
      </c>
      <c r="C850" s="2">
        <v>3</v>
      </c>
      <c r="D850" s="2" t="s">
        <v>881</v>
      </c>
      <c r="E850" s="2">
        <v>1</v>
      </c>
      <c r="F850" s="2" t="s">
        <v>836</v>
      </c>
    </row>
    <row r="851" spans="1:6" ht="14.25" customHeight="1">
      <c r="A851" s="2" t="s">
        <v>318</v>
      </c>
      <c r="B851" s="2" t="s">
        <v>333</v>
      </c>
      <c r="C851" s="2">
        <v>3</v>
      </c>
      <c r="D851" s="2" t="s">
        <v>880</v>
      </c>
      <c r="E851" s="2">
        <v>2</v>
      </c>
      <c r="F851" s="2" t="s">
        <v>550</v>
      </c>
    </row>
    <row r="852" spans="1:6" ht="14.25" customHeight="1">
      <c r="A852" s="2" t="s">
        <v>318</v>
      </c>
      <c r="B852" s="2" t="s">
        <v>333</v>
      </c>
      <c r="C852" s="2">
        <v>3</v>
      </c>
      <c r="D852" s="2" t="s">
        <v>880</v>
      </c>
      <c r="E852" s="2">
        <v>3</v>
      </c>
      <c r="F852" s="2" t="s">
        <v>331</v>
      </c>
    </row>
    <row r="853" spans="1:6" ht="14.25" customHeight="1">
      <c r="A853" s="2" t="s">
        <v>318</v>
      </c>
      <c r="B853" s="2" t="s">
        <v>333</v>
      </c>
      <c r="C853" s="2">
        <v>3</v>
      </c>
      <c r="D853" s="2" t="s">
        <v>882</v>
      </c>
      <c r="E853" s="2">
        <v>4</v>
      </c>
      <c r="F853" s="2" t="s">
        <v>34</v>
      </c>
    </row>
    <row r="854" spans="1:6" ht="14.25" customHeight="1">
      <c r="A854" s="2"/>
      <c r="B854" s="2"/>
      <c r="C854" s="2"/>
      <c r="D854" s="2"/>
      <c r="E854" s="2"/>
      <c r="F854" s="2"/>
    </row>
    <row r="855" spans="1:6" ht="14.25" customHeight="1">
      <c r="A855" s="2" t="s">
        <v>318</v>
      </c>
      <c r="B855" s="2" t="s">
        <v>497</v>
      </c>
      <c r="C855" s="2">
        <v>0</v>
      </c>
      <c r="D855" s="2">
        <v>0</v>
      </c>
      <c r="E855" s="2"/>
      <c r="F855" s="2"/>
    </row>
    <row r="856" spans="1:6" ht="14.25" customHeight="1">
      <c r="A856" s="2" t="s">
        <v>318</v>
      </c>
      <c r="B856" s="2" t="s">
        <v>497</v>
      </c>
      <c r="C856" s="2">
        <v>3</v>
      </c>
      <c r="D856" s="2" t="s">
        <v>881</v>
      </c>
      <c r="E856" s="2">
        <v>1</v>
      </c>
      <c r="F856" s="2" t="s">
        <v>810</v>
      </c>
    </row>
    <row r="857" spans="1:6" ht="14.25" customHeight="1">
      <c r="A857" s="2" t="s">
        <v>318</v>
      </c>
      <c r="B857" s="2" t="s">
        <v>497</v>
      </c>
      <c r="C857" s="2">
        <v>3</v>
      </c>
      <c r="D857" s="2" t="s">
        <v>882</v>
      </c>
      <c r="E857" s="2">
        <v>2</v>
      </c>
      <c r="F857" s="2" t="s">
        <v>481</v>
      </c>
    </row>
    <row r="858" spans="1:6" ht="14.25" customHeight="1">
      <c r="A858" s="2" t="s">
        <v>318</v>
      </c>
      <c r="B858" s="2" t="s">
        <v>497</v>
      </c>
      <c r="C858" s="2">
        <v>3</v>
      </c>
      <c r="D858" s="2" t="s">
        <v>880</v>
      </c>
      <c r="E858" s="2">
        <v>3</v>
      </c>
      <c r="F858" s="2" t="s">
        <v>266</v>
      </c>
    </row>
    <row r="859" spans="1:6" ht="14.25" customHeight="1">
      <c r="A859" s="2"/>
      <c r="B859" s="2"/>
      <c r="C859" s="2"/>
      <c r="D859" s="2"/>
      <c r="E859" s="2"/>
      <c r="F859" s="2"/>
    </row>
    <row r="860" spans="1:6" ht="14.25" customHeight="1">
      <c r="A860" s="2" t="s">
        <v>318</v>
      </c>
      <c r="B860" s="2" t="s">
        <v>397</v>
      </c>
      <c r="C860" s="2">
        <v>0</v>
      </c>
      <c r="D860" s="2">
        <v>0</v>
      </c>
      <c r="E860" s="2"/>
      <c r="F860" s="2"/>
    </row>
    <row r="861" spans="1:6" ht="14.25" customHeight="1">
      <c r="A861" s="2" t="s">
        <v>318</v>
      </c>
      <c r="B861" s="2" t="s">
        <v>397</v>
      </c>
      <c r="C861" s="2">
        <v>3</v>
      </c>
      <c r="D861" s="2" t="s">
        <v>881</v>
      </c>
      <c r="E861" s="2">
        <v>1</v>
      </c>
      <c r="F861" s="2" t="s">
        <v>825</v>
      </c>
    </row>
    <row r="862" spans="1:6" ht="14.25" customHeight="1">
      <c r="A862" s="2" t="s">
        <v>318</v>
      </c>
      <c r="B862" s="2" t="s">
        <v>397</v>
      </c>
      <c r="C862" s="2">
        <v>3</v>
      </c>
      <c r="D862" s="2" t="s">
        <v>880</v>
      </c>
      <c r="E862" s="2">
        <v>2</v>
      </c>
      <c r="F862" s="2" t="s">
        <v>462</v>
      </c>
    </row>
    <row r="863" spans="1:6" ht="14.25" customHeight="1">
      <c r="A863" s="2" t="s">
        <v>318</v>
      </c>
      <c r="B863" s="2" t="s">
        <v>397</v>
      </c>
      <c r="C863" s="2">
        <v>3</v>
      </c>
      <c r="D863" s="2" t="s">
        <v>882</v>
      </c>
      <c r="E863" s="2">
        <v>3</v>
      </c>
      <c r="F863" s="2" t="s">
        <v>584</v>
      </c>
    </row>
    <row r="864" spans="1:6" ht="14.25" customHeight="1">
      <c r="A864" s="2"/>
      <c r="B864" s="2"/>
      <c r="C864" s="2"/>
      <c r="D864" s="2"/>
      <c r="E864" s="2"/>
      <c r="F864" s="2"/>
    </row>
    <row r="865" spans="1:6" s="21" customFormat="1" ht="14.25" customHeight="1">
      <c r="A865" s="16" t="s">
        <v>539</v>
      </c>
      <c r="B865" s="16" t="s">
        <v>775</v>
      </c>
      <c r="C865" s="16">
        <v>2</v>
      </c>
      <c r="D865" s="16">
        <v>0</v>
      </c>
      <c r="E865" s="16"/>
      <c r="F865" s="16"/>
    </row>
    <row r="866" spans="1:6" s="21" customFormat="1" ht="14.25" customHeight="1">
      <c r="A866" s="16" t="s">
        <v>539</v>
      </c>
      <c r="B866" s="16" t="s">
        <v>775</v>
      </c>
      <c r="C866" s="16">
        <v>1</v>
      </c>
      <c r="D866" s="16" t="s">
        <v>880</v>
      </c>
      <c r="E866" s="16">
        <v>1</v>
      </c>
      <c r="F866" s="16" t="s">
        <v>238</v>
      </c>
    </row>
    <row r="867" spans="1:6" s="21" customFormat="1" ht="14.25" customHeight="1">
      <c r="A867" s="16" t="s">
        <v>539</v>
      </c>
      <c r="B867" s="16" t="s">
        <v>775</v>
      </c>
      <c r="C867" s="16">
        <v>1</v>
      </c>
      <c r="D867" s="16" t="s">
        <v>880</v>
      </c>
      <c r="E867" s="16">
        <v>2</v>
      </c>
      <c r="F867" s="16" t="s">
        <v>264</v>
      </c>
    </row>
    <row r="868" spans="1:6" s="21" customFormat="1" ht="14.25" customHeight="1">
      <c r="A868" s="16" t="s">
        <v>539</v>
      </c>
      <c r="B868" s="16" t="s">
        <v>775</v>
      </c>
      <c r="C868" s="16">
        <v>1</v>
      </c>
      <c r="D868" s="16" t="s">
        <v>880</v>
      </c>
      <c r="E868" s="16">
        <v>3</v>
      </c>
      <c r="F868" s="16" t="s">
        <v>55</v>
      </c>
    </row>
    <row r="869" spans="1:6" s="21" customFormat="1" ht="14.25" customHeight="1">
      <c r="A869" s="16"/>
      <c r="B869" s="16"/>
      <c r="C869" s="16"/>
      <c r="D869" s="16"/>
      <c r="E869" s="16"/>
      <c r="F869" s="16"/>
    </row>
    <row r="870" spans="1:6" s="21" customFormat="1" ht="14.25" customHeight="1">
      <c r="A870" s="16" t="s">
        <v>539</v>
      </c>
      <c r="B870" s="16" t="s">
        <v>757</v>
      </c>
      <c r="C870" s="16">
        <v>1</v>
      </c>
      <c r="D870" s="16">
        <v>2</v>
      </c>
      <c r="E870" s="16"/>
      <c r="F870" s="16"/>
    </row>
    <row r="871" spans="1:6" s="21" customFormat="1" ht="14.25" customHeight="1">
      <c r="A871" s="16" t="s">
        <v>539</v>
      </c>
      <c r="B871" s="16" t="s">
        <v>757</v>
      </c>
      <c r="C871" s="16">
        <v>1</v>
      </c>
      <c r="D871" s="16" t="s">
        <v>881</v>
      </c>
      <c r="E871" s="16">
        <v>1</v>
      </c>
      <c r="F871" s="16" t="s">
        <v>59</v>
      </c>
    </row>
    <row r="872" spans="1:6" s="21" customFormat="1" ht="14.25" customHeight="1">
      <c r="A872" s="16" t="s">
        <v>539</v>
      </c>
      <c r="B872" s="16" t="s">
        <v>757</v>
      </c>
      <c r="C872" s="16">
        <v>2</v>
      </c>
      <c r="D872" s="16" t="s">
        <v>881</v>
      </c>
      <c r="E872" s="16">
        <v>2</v>
      </c>
      <c r="F872" s="16" t="s">
        <v>142</v>
      </c>
    </row>
    <row r="873" spans="1:6" s="21" customFormat="1" ht="14.25" customHeight="1">
      <c r="A873" s="16" t="s">
        <v>539</v>
      </c>
      <c r="B873" s="16" t="s">
        <v>757</v>
      </c>
      <c r="C873" s="16">
        <v>2</v>
      </c>
      <c r="D873" s="16" t="s">
        <v>881</v>
      </c>
      <c r="E873" s="16">
        <v>3</v>
      </c>
      <c r="F873" s="16" t="s">
        <v>797</v>
      </c>
    </row>
    <row r="874" spans="1:6" s="21" customFormat="1" ht="14.25" customHeight="1">
      <c r="A874" s="16" t="s">
        <v>539</v>
      </c>
      <c r="B874" s="16" t="s">
        <v>757</v>
      </c>
      <c r="C874" s="16">
        <v>2</v>
      </c>
      <c r="D874" s="16" t="s">
        <v>881</v>
      </c>
      <c r="E874" s="16">
        <v>4</v>
      </c>
      <c r="F874" s="16" t="s">
        <v>742</v>
      </c>
    </row>
    <row r="875" spans="1:6" s="21" customFormat="1" ht="14.25" customHeight="1">
      <c r="A875" s="16"/>
      <c r="B875" s="16"/>
      <c r="C875" s="16"/>
      <c r="D875" s="16"/>
      <c r="E875" s="16"/>
      <c r="F875" s="16"/>
    </row>
    <row r="876" spans="1:6" s="21" customFormat="1" ht="14.25" customHeight="1">
      <c r="A876" s="16" t="s">
        <v>539</v>
      </c>
      <c r="B876" s="16" t="s">
        <v>451</v>
      </c>
      <c r="C876" s="16">
        <v>1</v>
      </c>
      <c r="D876" s="16">
        <v>3</v>
      </c>
      <c r="E876" s="16"/>
      <c r="F876" s="16"/>
    </row>
    <row r="877" spans="1:6" s="21" customFormat="1" ht="14.25" customHeight="1">
      <c r="A877" s="16" t="s">
        <v>539</v>
      </c>
      <c r="B877" s="16" t="s">
        <v>451</v>
      </c>
      <c r="C877" s="16">
        <v>1</v>
      </c>
      <c r="D877" s="16" t="s">
        <v>881</v>
      </c>
      <c r="E877" s="16">
        <v>1</v>
      </c>
      <c r="F877" s="16" t="s">
        <v>436</v>
      </c>
    </row>
    <row r="878" spans="1:6" s="21" customFormat="1" ht="14.25" customHeight="1">
      <c r="A878" s="16" t="s">
        <v>539</v>
      </c>
      <c r="B878" s="16" t="s">
        <v>451</v>
      </c>
      <c r="C878" s="16">
        <v>2</v>
      </c>
      <c r="D878" s="16" t="s">
        <v>880</v>
      </c>
      <c r="E878" s="16">
        <v>2</v>
      </c>
      <c r="F878" s="16" t="s">
        <v>204</v>
      </c>
    </row>
    <row r="879" spans="1:6" s="21" customFormat="1" ht="14.25" customHeight="1">
      <c r="A879" s="16" t="s">
        <v>539</v>
      </c>
      <c r="B879" s="16" t="s">
        <v>451</v>
      </c>
      <c r="C879" s="16">
        <v>2</v>
      </c>
      <c r="D879" s="16" t="s">
        <v>881</v>
      </c>
      <c r="E879" s="16">
        <v>3</v>
      </c>
      <c r="F879" s="16" t="s">
        <v>588</v>
      </c>
    </row>
    <row r="880" spans="1:6" s="21" customFormat="1" ht="14.25" customHeight="1">
      <c r="A880" s="16" t="s">
        <v>539</v>
      </c>
      <c r="B880" s="16" t="s">
        <v>451</v>
      </c>
      <c r="C880" s="16">
        <v>2</v>
      </c>
      <c r="D880" s="16" t="s">
        <v>880</v>
      </c>
      <c r="E880" s="16">
        <v>4</v>
      </c>
      <c r="F880" s="16" t="s">
        <v>121</v>
      </c>
    </row>
    <row r="881" spans="1:6" s="21" customFormat="1" ht="14.25" customHeight="1">
      <c r="A881" s="16" t="s">
        <v>539</v>
      </c>
      <c r="B881" s="16" t="s">
        <v>451</v>
      </c>
      <c r="C881" s="16">
        <v>2</v>
      </c>
      <c r="D881" s="16" t="s">
        <v>881</v>
      </c>
      <c r="E881" s="16">
        <v>5</v>
      </c>
      <c r="F881" s="16" t="s">
        <v>320</v>
      </c>
    </row>
    <row r="882" spans="1:6" s="21" customFormat="1" ht="14.25" customHeight="1">
      <c r="A882" s="16" t="s">
        <v>539</v>
      </c>
      <c r="B882" s="16" t="s">
        <v>451</v>
      </c>
      <c r="C882" s="16">
        <v>2</v>
      </c>
      <c r="D882" s="16" t="s">
        <v>881</v>
      </c>
      <c r="E882" s="16">
        <v>6</v>
      </c>
      <c r="F882" s="16" t="s">
        <v>130</v>
      </c>
    </row>
    <row r="883" spans="1:6" s="21" customFormat="1" ht="14.25" customHeight="1">
      <c r="A883" s="16" t="s">
        <v>539</v>
      </c>
      <c r="B883" s="16" t="s">
        <v>451</v>
      </c>
      <c r="C883" s="16">
        <v>2</v>
      </c>
      <c r="D883" s="16" t="s">
        <v>880</v>
      </c>
      <c r="E883" s="16">
        <v>7</v>
      </c>
      <c r="F883" s="16" t="s">
        <v>386</v>
      </c>
    </row>
    <row r="884" spans="1:6" s="21" customFormat="1" ht="14.25" customHeight="1">
      <c r="A884" s="16" t="s">
        <v>539</v>
      </c>
      <c r="B884" s="16" t="s">
        <v>451</v>
      </c>
      <c r="C884" s="16">
        <v>2</v>
      </c>
      <c r="D884" s="16" t="s">
        <v>881</v>
      </c>
      <c r="E884" s="16">
        <v>8</v>
      </c>
      <c r="F884" s="16" t="s">
        <v>552</v>
      </c>
    </row>
    <row r="885" spans="1:6" s="21" customFormat="1" ht="14.25" customHeight="1">
      <c r="A885" s="16" t="s">
        <v>539</v>
      </c>
      <c r="B885" s="16" t="s">
        <v>451</v>
      </c>
      <c r="C885" s="16">
        <v>2</v>
      </c>
      <c r="D885" s="16" t="s">
        <v>880</v>
      </c>
      <c r="E885" s="16">
        <v>9</v>
      </c>
      <c r="F885" s="16" t="s">
        <v>778</v>
      </c>
    </row>
    <row r="886" spans="1:6" s="21" customFormat="1" ht="14.25" customHeight="1">
      <c r="A886" s="16" t="s">
        <v>539</v>
      </c>
      <c r="B886" s="16" t="s">
        <v>451</v>
      </c>
      <c r="C886" s="16">
        <v>2</v>
      </c>
      <c r="D886" s="16" t="s">
        <v>880</v>
      </c>
      <c r="E886" s="16">
        <v>10</v>
      </c>
      <c r="F886" s="16" t="s">
        <v>856</v>
      </c>
    </row>
    <row r="887" spans="1:6" s="21" customFormat="1" ht="14.25" customHeight="1">
      <c r="A887" s="16" t="s">
        <v>539</v>
      </c>
      <c r="B887" s="16" t="s">
        <v>451</v>
      </c>
      <c r="C887" s="16">
        <v>2</v>
      </c>
      <c r="D887" s="16" t="s">
        <v>880</v>
      </c>
      <c r="E887" s="16">
        <v>11</v>
      </c>
      <c r="F887" s="16" t="s">
        <v>92</v>
      </c>
    </row>
    <row r="888" spans="1:6" s="21" customFormat="1" ht="14.25" customHeight="1">
      <c r="A888" s="16" t="s">
        <v>539</v>
      </c>
      <c r="B888" s="16" t="s">
        <v>451</v>
      </c>
      <c r="C888" s="16">
        <v>3</v>
      </c>
      <c r="D888" s="16" t="s">
        <v>881</v>
      </c>
      <c r="E888" s="16">
        <v>12</v>
      </c>
      <c r="F888" s="16" t="s">
        <v>802</v>
      </c>
    </row>
    <row r="889" spans="1:6" s="21" customFormat="1" ht="14.25" customHeight="1">
      <c r="A889" s="16"/>
      <c r="B889" s="16"/>
      <c r="C889" s="16"/>
      <c r="D889" s="16"/>
      <c r="E889" s="16"/>
      <c r="F889" s="16"/>
    </row>
    <row r="890" spans="1:6" s="21" customFormat="1" ht="14.25" customHeight="1">
      <c r="A890" s="16" t="s">
        <v>539</v>
      </c>
      <c r="B890" s="16" t="s">
        <v>435</v>
      </c>
      <c r="C890" s="16">
        <v>0</v>
      </c>
      <c r="D890" s="16">
        <v>3</v>
      </c>
      <c r="E890" s="16"/>
      <c r="F890" s="16"/>
    </row>
    <row r="891" spans="1:6" s="21" customFormat="1" ht="14.25" customHeight="1">
      <c r="A891" s="16" t="s">
        <v>539</v>
      </c>
      <c r="B891" s="16" t="s">
        <v>435</v>
      </c>
      <c r="C891" s="16">
        <v>2</v>
      </c>
      <c r="D891" s="16" t="s">
        <v>880</v>
      </c>
      <c r="E891" s="16">
        <v>1</v>
      </c>
      <c r="F891" s="16" t="s">
        <v>103</v>
      </c>
    </row>
    <row r="892" spans="1:6" s="21" customFormat="1" ht="14.25" customHeight="1">
      <c r="A892" s="16" t="s">
        <v>539</v>
      </c>
      <c r="B892" s="16" t="s">
        <v>435</v>
      </c>
      <c r="C892" s="16">
        <v>2</v>
      </c>
      <c r="D892" s="16" t="s">
        <v>881</v>
      </c>
      <c r="E892" s="16">
        <v>2</v>
      </c>
      <c r="F892" s="16" t="s">
        <v>245</v>
      </c>
    </row>
    <row r="893" spans="1:6" s="21" customFormat="1" ht="14.25" customHeight="1">
      <c r="A893" s="16" t="s">
        <v>539</v>
      </c>
      <c r="B893" s="16" t="s">
        <v>435</v>
      </c>
      <c r="C893" s="16">
        <v>2</v>
      </c>
      <c r="D893" s="16" t="s">
        <v>880</v>
      </c>
      <c r="E893" s="16">
        <v>3</v>
      </c>
      <c r="F893" s="16" t="s">
        <v>32</v>
      </c>
    </row>
    <row r="894" spans="1:6" s="21" customFormat="1" ht="14.25" customHeight="1">
      <c r="A894" s="16" t="s">
        <v>539</v>
      </c>
      <c r="B894" s="16" t="s">
        <v>435</v>
      </c>
      <c r="C894" s="16">
        <v>2</v>
      </c>
      <c r="D894" s="16" t="s">
        <v>881</v>
      </c>
      <c r="E894" s="16">
        <v>4</v>
      </c>
      <c r="F894" s="16" t="s">
        <v>215</v>
      </c>
    </row>
    <row r="895" spans="1:6" s="21" customFormat="1" ht="14.25" customHeight="1">
      <c r="A895" s="16" t="s">
        <v>539</v>
      </c>
      <c r="B895" s="16" t="s">
        <v>435</v>
      </c>
      <c r="C895" s="16">
        <v>2</v>
      </c>
      <c r="D895" s="16" t="s">
        <v>880</v>
      </c>
      <c r="E895" s="16">
        <v>5</v>
      </c>
      <c r="F895" s="16" t="s">
        <v>771</v>
      </c>
    </row>
    <row r="896" spans="1:6" s="21" customFormat="1" ht="14.25" customHeight="1">
      <c r="A896" s="16" t="s">
        <v>539</v>
      </c>
      <c r="B896" s="16" t="s">
        <v>435</v>
      </c>
      <c r="C896" s="16">
        <v>2</v>
      </c>
      <c r="D896" s="16" t="s">
        <v>881</v>
      </c>
      <c r="E896" s="16">
        <v>6</v>
      </c>
      <c r="F896" s="16" t="s">
        <v>447</v>
      </c>
    </row>
    <row r="897" spans="1:6" s="21" customFormat="1" ht="14.25" customHeight="1">
      <c r="A897" s="16" t="s">
        <v>539</v>
      </c>
      <c r="B897" s="16" t="s">
        <v>435</v>
      </c>
      <c r="C897" s="16">
        <v>2</v>
      </c>
      <c r="D897" s="16" t="s">
        <v>881</v>
      </c>
      <c r="E897" s="16">
        <v>7</v>
      </c>
      <c r="F897" s="16" t="s">
        <v>840</v>
      </c>
    </row>
    <row r="898" spans="1:6" s="21" customFormat="1" ht="14.25" customHeight="1">
      <c r="A898" s="16" t="s">
        <v>539</v>
      </c>
      <c r="B898" s="16" t="s">
        <v>435</v>
      </c>
      <c r="C898" s="16">
        <v>3</v>
      </c>
      <c r="D898" s="16" t="s">
        <v>880</v>
      </c>
      <c r="E898" s="16">
        <v>8</v>
      </c>
      <c r="F898" s="16" t="s">
        <v>468</v>
      </c>
    </row>
    <row r="899" spans="1:6" s="21" customFormat="1" ht="14.25" customHeight="1">
      <c r="A899" s="16" t="s">
        <v>539</v>
      </c>
      <c r="B899" s="16" t="s">
        <v>435</v>
      </c>
      <c r="C899" s="16">
        <v>3</v>
      </c>
      <c r="D899" s="16" t="s">
        <v>880</v>
      </c>
      <c r="E899" s="16">
        <v>9</v>
      </c>
      <c r="F899" s="16" t="s">
        <v>63</v>
      </c>
    </row>
    <row r="900" spans="1:6" s="21" customFormat="1" ht="14.25" customHeight="1">
      <c r="A900" s="16" t="s">
        <v>539</v>
      </c>
      <c r="B900" s="16" t="s">
        <v>435</v>
      </c>
      <c r="C900" s="16">
        <v>3</v>
      </c>
      <c r="D900" s="16" t="s">
        <v>880</v>
      </c>
      <c r="E900" s="16">
        <v>10</v>
      </c>
      <c r="F900" s="16" t="s">
        <v>321</v>
      </c>
    </row>
    <row r="901" spans="1:6" s="21" customFormat="1" ht="14.25" customHeight="1">
      <c r="A901" s="16"/>
      <c r="B901" s="16"/>
      <c r="C901" s="16"/>
      <c r="D901" s="16"/>
      <c r="E901" s="16"/>
      <c r="F901" s="16"/>
    </row>
    <row r="902" spans="1:6" s="21" customFormat="1" ht="14.25" customHeight="1">
      <c r="A902" s="16" t="s">
        <v>539</v>
      </c>
      <c r="B902" s="16" t="s">
        <v>363</v>
      </c>
      <c r="C902" s="16">
        <v>1</v>
      </c>
      <c r="D902" s="16">
        <v>2</v>
      </c>
      <c r="E902" s="16"/>
      <c r="F902" s="16"/>
    </row>
    <row r="903" spans="1:6" s="21" customFormat="1" ht="14.25" customHeight="1">
      <c r="A903" s="16" t="s">
        <v>539</v>
      </c>
      <c r="B903" s="16" t="s">
        <v>363</v>
      </c>
      <c r="C903" s="16">
        <v>1</v>
      </c>
      <c r="D903" s="16" t="s">
        <v>880</v>
      </c>
      <c r="E903" s="16">
        <v>1</v>
      </c>
      <c r="F903" s="22" t="s">
        <v>890</v>
      </c>
    </row>
    <row r="904" spans="1:6" s="21" customFormat="1" ht="14.25" customHeight="1">
      <c r="A904" s="16" t="s">
        <v>539</v>
      </c>
      <c r="B904" s="16" t="s">
        <v>363</v>
      </c>
      <c r="C904" s="16">
        <v>2</v>
      </c>
      <c r="D904" s="16" t="s">
        <v>880</v>
      </c>
      <c r="E904" s="16">
        <v>2</v>
      </c>
      <c r="F904" s="22" t="s">
        <v>356</v>
      </c>
    </row>
    <row r="905" spans="1:6" s="21" customFormat="1" ht="14.25" customHeight="1">
      <c r="A905" s="16" t="s">
        <v>539</v>
      </c>
      <c r="B905" s="16" t="s">
        <v>363</v>
      </c>
      <c r="C905" s="16">
        <v>2</v>
      </c>
      <c r="D905" s="16" t="s">
        <v>880</v>
      </c>
      <c r="E905" s="16">
        <v>3</v>
      </c>
      <c r="F905" s="22" t="s">
        <v>517</v>
      </c>
    </row>
    <row r="906" spans="1:6" s="21" customFormat="1" ht="14.25" customHeight="1">
      <c r="A906" s="16" t="s">
        <v>539</v>
      </c>
      <c r="B906" s="16" t="s">
        <v>363</v>
      </c>
      <c r="C906" s="16">
        <v>3</v>
      </c>
      <c r="D906" s="16" t="s">
        <v>880</v>
      </c>
      <c r="E906" s="16">
        <v>4</v>
      </c>
      <c r="F906" s="22" t="s">
        <v>891</v>
      </c>
    </row>
    <row r="907" spans="1:6" s="21" customFormat="1" ht="14.25" customHeight="1">
      <c r="A907" s="16" t="s">
        <v>539</v>
      </c>
      <c r="B907" s="16" t="s">
        <v>363</v>
      </c>
      <c r="C907" s="16">
        <v>3</v>
      </c>
      <c r="D907" s="16" t="s">
        <v>880</v>
      </c>
      <c r="E907" s="16">
        <v>5</v>
      </c>
      <c r="F907" s="22" t="s">
        <v>664</v>
      </c>
    </row>
    <row r="908" spans="1:6" s="21" customFormat="1" ht="14.25" customHeight="1">
      <c r="A908" s="16" t="s">
        <v>539</v>
      </c>
      <c r="B908" s="16" t="s">
        <v>363</v>
      </c>
      <c r="C908" s="16">
        <v>3</v>
      </c>
      <c r="D908" s="16" t="s">
        <v>880</v>
      </c>
      <c r="E908" s="16">
        <v>6</v>
      </c>
      <c r="F908" s="22" t="s">
        <v>530</v>
      </c>
    </row>
    <row r="909" spans="1:6" s="21" customFormat="1" ht="14.25" customHeight="1">
      <c r="A909" s="16"/>
      <c r="B909" s="16"/>
      <c r="C909" s="16"/>
      <c r="D909" s="16"/>
      <c r="E909" s="16"/>
      <c r="F909" s="22"/>
    </row>
    <row r="910" spans="1:6" s="21" customFormat="1" ht="14.25" customHeight="1">
      <c r="A910" s="16" t="s">
        <v>539</v>
      </c>
      <c r="B910" s="16" t="s">
        <v>638</v>
      </c>
      <c r="C910" s="16">
        <v>0</v>
      </c>
      <c r="D910" s="16">
        <v>0</v>
      </c>
      <c r="E910" s="16"/>
      <c r="F910" s="22"/>
    </row>
    <row r="911" spans="1:6" s="21" customFormat="1" ht="14.25" customHeight="1">
      <c r="A911" s="16" t="s">
        <v>539</v>
      </c>
      <c r="B911" s="16" t="s">
        <v>638</v>
      </c>
      <c r="C911" s="16">
        <v>3</v>
      </c>
      <c r="D911" s="16" t="s">
        <v>881</v>
      </c>
      <c r="E911" s="16">
        <v>1</v>
      </c>
      <c r="F911" s="22" t="s">
        <v>572</v>
      </c>
    </row>
    <row r="912" spans="1:6" s="21" customFormat="1" ht="14.25" customHeight="1">
      <c r="A912" s="16" t="s">
        <v>539</v>
      </c>
      <c r="B912" s="16" t="s">
        <v>638</v>
      </c>
      <c r="C912" s="16">
        <v>3</v>
      </c>
      <c r="D912" s="16" t="s">
        <v>880</v>
      </c>
      <c r="E912" s="16">
        <v>2</v>
      </c>
      <c r="F912" s="22" t="s">
        <v>586</v>
      </c>
    </row>
    <row r="913" spans="1:6" s="21" customFormat="1" ht="14.25" customHeight="1">
      <c r="A913" s="16" t="s">
        <v>539</v>
      </c>
      <c r="B913" s="16" t="s">
        <v>638</v>
      </c>
      <c r="C913" s="16">
        <v>3</v>
      </c>
      <c r="D913" s="16" t="s">
        <v>881</v>
      </c>
      <c r="E913" s="16">
        <v>3</v>
      </c>
      <c r="F913" s="22" t="s">
        <v>182</v>
      </c>
    </row>
    <row r="914" spans="1:6" s="21" customFormat="1" ht="14.25" customHeight="1">
      <c r="A914" s="16" t="s">
        <v>539</v>
      </c>
      <c r="B914" s="16" t="s">
        <v>638</v>
      </c>
      <c r="C914" s="16">
        <v>3</v>
      </c>
      <c r="D914" s="16" t="s">
        <v>881</v>
      </c>
      <c r="E914" s="16">
        <v>4</v>
      </c>
      <c r="F914" s="22" t="s">
        <v>651</v>
      </c>
    </row>
    <row r="915" spans="1:6" s="21" customFormat="1" ht="14.25" customHeight="1">
      <c r="A915" s="16" t="s">
        <v>539</v>
      </c>
      <c r="B915" s="16" t="s">
        <v>638</v>
      </c>
      <c r="C915" s="16">
        <v>3</v>
      </c>
      <c r="D915" s="16" t="s">
        <v>880</v>
      </c>
      <c r="E915" s="16">
        <v>5</v>
      </c>
      <c r="F915" s="22" t="s">
        <v>892</v>
      </c>
    </row>
    <row r="916" spans="1:6" s="21" customFormat="1" ht="14.25" customHeight="1">
      <c r="A916" s="16" t="s">
        <v>539</v>
      </c>
      <c r="B916" s="16" t="s">
        <v>638</v>
      </c>
      <c r="C916" s="16">
        <v>3</v>
      </c>
      <c r="D916" s="16" t="s">
        <v>880</v>
      </c>
      <c r="E916" s="16">
        <v>6</v>
      </c>
      <c r="F916" s="22" t="s">
        <v>654</v>
      </c>
    </row>
    <row r="917" spans="1:6" s="21" customFormat="1" ht="14.25" customHeight="1">
      <c r="A917" s="16" t="s">
        <v>539</v>
      </c>
      <c r="B917" s="16" t="s">
        <v>638</v>
      </c>
      <c r="C917" s="16">
        <v>3</v>
      </c>
      <c r="D917" s="16" t="s">
        <v>880</v>
      </c>
      <c r="E917" s="16">
        <v>7</v>
      </c>
      <c r="F917" s="22" t="s">
        <v>893</v>
      </c>
    </row>
    <row r="918" spans="1:6" s="21" customFormat="1" ht="14.25" customHeight="1">
      <c r="A918" s="16"/>
      <c r="B918" s="16"/>
      <c r="C918" s="16"/>
      <c r="D918" s="16"/>
      <c r="E918" s="16"/>
      <c r="F918" s="16"/>
    </row>
    <row r="919" spans="1:6" s="21" customFormat="1" ht="14.25" customHeight="1">
      <c r="A919" s="16" t="s">
        <v>539</v>
      </c>
      <c r="B919" s="16" t="s">
        <v>280</v>
      </c>
      <c r="C919" s="16">
        <v>0</v>
      </c>
      <c r="D919" s="16">
        <v>0</v>
      </c>
      <c r="E919" s="16"/>
      <c r="F919" s="16"/>
    </row>
    <row r="920" spans="1:6" s="21" customFormat="1" ht="14.25" customHeight="1">
      <c r="A920" s="16" t="s">
        <v>539</v>
      </c>
      <c r="B920" s="16" t="s">
        <v>280</v>
      </c>
      <c r="C920" s="16">
        <v>3</v>
      </c>
      <c r="D920" s="16" t="s">
        <v>880</v>
      </c>
      <c r="E920" s="16">
        <v>1</v>
      </c>
      <c r="F920" s="16" t="s">
        <v>413</v>
      </c>
    </row>
    <row r="921" spans="1:6" s="21" customFormat="1" ht="14.25" customHeight="1">
      <c r="A921" s="16" t="s">
        <v>539</v>
      </c>
      <c r="B921" s="16" t="s">
        <v>280</v>
      </c>
      <c r="C921" s="16">
        <v>3</v>
      </c>
      <c r="D921" s="16" t="s">
        <v>880</v>
      </c>
      <c r="E921" s="16">
        <v>2</v>
      </c>
      <c r="F921" s="16" t="s">
        <v>94</v>
      </c>
    </row>
    <row r="922" spans="1:6" s="21" customFormat="1" ht="14.25" customHeight="1">
      <c r="A922" s="16" t="s">
        <v>539</v>
      </c>
      <c r="B922" s="16" t="s">
        <v>280</v>
      </c>
      <c r="C922" s="16">
        <v>3</v>
      </c>
      <c r="D922" s="16" t="s">
        <v>881</v>
      </c>
      <c r="E922" s="16">
        <v>3</v>
      </c>
      <c r="F922" s="16" t="s">
        <v>605</v>
      </c>
    </row>
    <row r="923" spans="1:6" s="21" customFormat="1" ht="14.25" customHeight="1">
      <c r="A923" s="16" t="s">
        <v>539</v>
      </c>
      <c r="B923" s="16" t="s">
        <v>280</v>
      </c>
      <c r="C923" s="16">
        <v>3</v>
      </c>
      <c r="D923" s="16" t="s">
        <v>881</v>
      </c>
      <c r="E923" s="16">
        <v>4</v>
      </c>
      <c r="F923" s="16" t="s">
        <v>332</v>
      </c>
    </row>
    <row r="924" spans="1:6" s="21" customFormat="1" ht="14.25" customHeight="1">
      <c r="A924" s="16" t="s">
        <v>539</v>
      </c>
      <c r="B924" s="16" t="s">
        <v>280</v>
      </c>
      <c r="C924" s="16">
        <v>3</v>
      </c>
      <c r="D924" s="16" t="s">
        <v>881</v>
      </c>
      <c r="E924" s="16">
        <v>5</v>
      </c>
      <c r="F924" s="16" t="s">
        <v>721</v>
      </c>
    </row>
    <row r="925" spans="1:6" s="21" customFormat="1" ht="14.25" customHeight="1">
      <c r="A925" s="16" t="s">
        <v>539</v>
      </c>
      <c r="B925" s="16" t="s">
        <v>280</v>
      </c>
      <c r="C925" s="16">
        <v>3</v>
      </c>
      <c r="D925" s="16" t="s">
        <v>880</v>
      </c>
      <c r="E925" s="16">
        <v>6</v>
      </c>
      <c r="F925" s="16" t="s">
        <v>368</v>
      </c>
    </row>
    <row r="926" spans="1:6" s="21" customFormat="1" ht="14.25" customHeight="1">
      <c r="A926" s="16" t="s">
        <v>539</v>
      </c>
      <c r="B926" s="16" t="s">
        <v>280</v>
      </c>
      <c r="C926" s="16">
        <v>3</v>
      </c>
      <c r="D926" s="16" t="s">
        <v>881</v>
      </c>
      <c r="E926" s="16">
        <v>7</v>
      </c>
      <c r="F926" s="16" t="s">
        <v>687</v>
      </c>
    </row>
    <row r="927" spans="1:6" s="21" customFormat="1" ht="14.25" customHeight="1">
      <c r="A927" s="16" t="s">
        <v>539</v>
      </c>
      <c r="B927" s="16" t="s">
        <v>280</v>
      </c>
      <c r="C927" s="16">
        <v>3</v>
      </c>
      <c r="D927" s="16" t="s">
        <v>880</v>
      </c>
      <c r="E927" s="16">
        <v>8</v>
      </c>
      <c r="F927" s="16" t="s">
        <v>302</v>
      </c>
    </row>
    <row r="928" spans="1:6" s="21" customFormat="1" ht="14.25" customHeight="1">
      <c r="A928" s="16" t="s">
        <v>539</v>
      </c>
      <c r="B928" s="16" t="s">
        <v>280</v>
      </c>
      <c r="C928" s="16">
        <v>3</v>
      </c>
      <c r="D928" s="16" t="s">
        <v>880</v>
      </c>
      <c r="E928" s="16">
        <v>9</v>
      </c>
      <c r="F928" s="16" t="s">
        <v>626</v>
      </c>
    </row>
    <row r="929" spans="1:6" s="21" customFormat="1" ht="14.25" customHeight="1">
      <c r="A929" s="16"/>
      <c r="B929" s="16"/>
      <c r="C929" s="16"/>
      <c r="D929" s="16"/>
      <c r="E929" s="16"/>
      <c r="F929" s="16"/>
    </row>
    <row r="930" spans="1:6" s="21" customFormat="1" ht="14.25" customHeight="1">
      <c r="A930" s="16" t="s">
        <v>539</v>
      </c>
      <c r="B930" s="16" t="s">
        <v>894</v>
      </c>
      <c r="C930" s="16">
        <v>0</v>
      </c>
      <c r="D930" s="16">
        <v>0</v>
      </c>
      <c r="E930" s="16"/>
      <c r="F930" s="16"/>
    </row>
    <row r="931" spans="1:6" s="21" customFormat="1" ht="14.25" customHeight="1">
      <c r="A931" s="16" t="s">
        <v>539</v>
      </c>
      <c r="B931" s="16" t="s">
        <v>894</v>
      </c>
      <c r="C931" s="16">
        <v>3</v>
      </c>
      <c r="D931" s="16" t="s">
        <v>880</v>
      </c>
      <c r="E931" s="16">
        <v>1</v>
      </c>
      <c r="F931" s="22" t="s">
        <v>895</v>
      </c>
    </row>
    <row r="932" spans="1:6" s="21" customFormat="1" ht="14.25" customHeight="1">
      <c r="A932" s="16" t="s">
        <v>539</v>
      </c>
      <c r="B932" s="16" t="s">
        <v>894</v>
      </c>
      <c r="C932" s="16">
        <v>3</v>
      </c>
      <c r="D932" s="16" t="s">
        <v>880</v>
      </c>
      <c r="E932" s="16">
        <v>2</v>
      </c>
      <c r="F932" s="22" t="s">
        <v>896</v>
      </c>
    </row>
    <row r="933" spans="1:6" s="21" customFormat="1" ht="14.25" customHeight="1">
      <c r="A933" s="16" t="s">
        <v>539</v>
      </c>
      <c r="B933" s="16" t="s">
        <v>894</v>
      </c>
      <c r="C933" s="16">
        <v>3</v>
      </c>
      <c r="D933" s="16" t="s">
        <v>880</v>
      </c>
      <c r="E933" s="16">
        <v>3</v>
      </c>
      <c r="F933" s="22" t="s">
        <v>897</v>
      </c>
    </row>
    <row r="934" spans="1:6" s="21" customFormat="1" ht="14.25" customHeight="1">
      <c r="A934" s="16" t="s">
        <v>539</v>
      </c>
      <c r="B934" s="16" t="s">
        <v>894</v>
      </c>
      <c r="C934" s="16">
        <v>3</v>
      </c>
      <c r="D934" s="16" t="s">
        <v>881</v>
      </c>
      <c r="E934" s="16">
        <v>4</v>
      </c>
      <c r="F934" s="22" t="s">
        <v>898</v>
      </c>
    </row>
    <row r="935" spans="1:6" s="21" customFormat="1" ht="14.25" customHeight="1">
      <c r="A935" s="16" t="s">
        <v>539</v>
      </c>
      <c r="B935" s="16" t="s">
        <v>894</v>
      </c>
      <c r="C935" s="16">
        <v>3</v>
      </c>
      <c r="D935" s="16" t="s">
        <v>881</v>
      </c>
      <c r="E935" s="16">
        <v>5</v>
      </c>
      <c r="F935" s="22" t="s">
        <v>899</v>
      </c>
    </row>
    <row r="936" spans="1:6" s="21" customFormat="1" ht="14.25" customHeight="1">
      <c r="A936" s="16"/>
      <c r="B936" s="16"/>
      <c r="C936" s="16"/>
      <c r="D936" s="16"/>
      <c r="E936" s="16"/>
      <c r="F936" s="16"/>
    </row>
    <row r="937" spans="1:6" s="21" customFormat="1" ht="14.25" customHeight="1">
      <c r="A937" s="16" t="s">
        <v>539</v>
      </c>
      <c r="B937" s="16" t="s">
        <v>700</v>
      </c>
      <c r="C937" s="16">
        <v>0</v>
      </c>
      <c r="D937" s="16">
        <v>0</v>
      </c>
      <c r="E937" s="16"/>
      <c r="F937" s="16"/>
    </row>
    <row r="938" spans="1:6" s="21" customFormat="1" ht="14.25" customHeight="1">
      <c r="A938" s="16" t="s">
        <v>539</v>
      </c>
      <c r="B938" s="16" t="s">
        <v>700</v>
      </c>
      <c r="C938" s="16">
        <v>3</v>
      </c>
      <c r="D938" s="16" t="s">
        <v>881</v>
      </c>
      <c r="E938" s="16">
        <v>1</v>
      </c>
      <c r="F938" s="16" t="s">
        <v>370</v>
      </c>
    </row>
    <row r="939" spans="1:6" s="21" customFormat="1" ht="14.25" customHeight="1">
      <c r="A939" s="16" t="s">
        <v>539</v>
      </c>
      <c r="B939" s="16" t="s">
        <v>700</v>
      </c>
      <c r="C939" s="16">
        <v>3</v>
      </c>
      <c r="D939" s="16" t="s">
        <v>880</v>
      </c>
      <c r="E939" s="16">
        <v>2</v>
      </c>
      <c r="F939" s="16" t="s">
        <v>784</v>
      </c>
    </row>
    <row r="940" spans="1:6" s="21" customFormat="1" ht="14.25" customHeight="1">
      <c r="A940" s="16" t="s">
        <v>539</v>
      </c>
      <c r="B940" s="16" t="s">
        <v>700</v>
      </c>
      <c r="C940" s="16">
        <v>3</v>
      </c>
      <c r="D940" s="16" t="s">
        <v>881</v>
      </c>
      <c r="E940" s="16">
        <v>3</v>
      </c>
      <c r="F940" s="16" t="s">
        <v>258</v>
      </c>
    </row>
    <row r="941" spans="1:6" s="21" customFormat="1" ht="14.25" customHeight="1">
      <c r="A941" s="16" t="s">
        <v>539</v>
      </c>
      <c r="B941" s="16" t="s">
        <v>700</v>
      </c>
      <c r="C941" s="16">
        <v>3</v>
      </c>
      <c r="D941" s="16" t="s">
        <v>881</v>
      </c>
      <c r="E941" s="16">
        <v>4</v>
      </c>
      <c r="F941" s="16" t="s">
        <v>393</v>
      </c>
    </row>
    <row r="942" spans="1:6" s="21" customFormat="1" ht="14.25" customHeight="1">
      <c r="A942" s="16" t="s">
        <v>539</v>
      </c>
      <c r="B942" s="16" t="s">
        <v>700</v>
      </c>
      <c r="C942" s="16">
        <v>3</v>
      </c>
      <c r="D942" s="16" t="s">
        <v>881</v>
      </c>
      <c r="E942" s="16">
        <v>5</v>
      </c>
      <c r="F942" s="16" t="s">
        <v>637</v>
      </c>
    </row>
    <row r="943" spans="1:6" s="21" customFormat="1" ht="14.25" customHeight="1">
      <c r="A943" s="16" t="s">
        <v>539</v>
      </c>
      <c r="B943" s="16" t="s">
        <v>700</v>
      </c>
      <c r="C943" s="16">
        <v>3</v>
      </c>
      <c r="D943" s="16" t="s">
        <v>881</v>
      </c>
      <c r="E943" s="16">
        <v>6</v>
      </c>
      <c r="F943" s="16" t="s">
        <v>57</v>
      </c>
    </row>
    <row r="944" spans="1:6" s="21" customFormat="1" ht="14.25" customHeight="1">
      <c r="A944" s="16"/>
      <c r="B944" s="16"/>
      <c r="C944" s="16"/>
      <c r="D944" s="16"/>
      <c r="E944" s="16"/>
      <c r="F944" s="16"/>
    </row>
    <row r="945" spans="1:6" s="21" customFormat="1" ht="14.25" customHeight="1">
      <c r="A945" s="16" t="s">
        <v>534</v>
      </c>
      <c r="B945" s="16" t="s">
        <v>487</v>
      </c>
      <c r="C945" s="16">
        <v>4</v>
      </c>
      <c r="D945" s="16">
        <v>6</v>
      </c>
      <c r="E945" s="16"/>
      <c r="F945" s="16"/>
    </row>
    <row r="946" spans="1:6" s="21" customFormat="1" ht="14.25" customHeight="1">
      <c r="A946" s="16" t="s">
        <v>534</v>
      </c>
      <c r="B946" s="16" t="s">
        <v>487</v>
      </c>
      <c r="C946" s="16">
        <v>1</v>
      </c>
      <c r="D946" s="16" t="s">
        <v>882</v>
      </c>
      <c r="E946" s="16">
        <v>1</v>
      </c>
      <c r="F946" s="28" t="s">
        <v>53</v>
      </c>
    </row>
    <row r="947" spans="1:6" s="21" customFormat="1" ht="14.25" customHeight="1">
      <c r="A947" s="16" t="s">
        <v>534</v>
      </c>
      <c r="B947" s="16" t="s">
        <v>487</v>
      </c>
      <c r="C947" s="16">
        <v>1</v>
      </c>
      <c r="D947" s="16" t="s">
        <v>881</v>
      </c>
      <c r="E947" s="16">
        <v>2</v>
      </c>
      <c r="F947" s="28" t="s">
        <v>901</v>
      </c>
    </row>
    <row r="948" spans="1:6" s="21" customFormat="1" ht="14.25" customHeight="1">
      <c r="A948" s="16" t="s">
        <v>534</v>
      </c>
      <c r="B948" s="16" t="s">
        <v>487</v>
      </c>
      <c r="C948" s="16">
        <v>1</v>
      </c>
      <c r="D948" s="16" t="s">
        <v>881</v>
      </c>
      <c r="E948" s="16">
        <v>3</v>
      </c>
      <c r="F948" s="28" t="s">
        <v>902</v>
      </c>
    </row>
    <row r="949" spans="1:6" s="21" customFormat="1" ht="14.25" customHeight="1">
      <c r="A949" s="16" t="s">
        <v>534</v>
      </c>
      <c r="B949" s="16" t="s">
        <v>487</v>
      </c>
      <c r="C949" s="16">
        <v>2</v>
      </c>
      <c r="D949" s="16" t="s">
        <v>881</v>
      </c>
      <c r="E949" s="16">
        <v>4</v>
      </c>
      <c r="F949" s="28" t="s">
        <v>862</v>
      </c>
    </row>
    <row r="950" spans="1:6" s="21" customFormat="1" ht="14.25" customHeight="1">
      <c r="A950" s="16" t="s">
        <v>534</v>
      </c>
      <c r="B950" s="16" t="s">
        <v>487</v>
      </c>
      <c r="C950" s="16">
        <v>2</v>
      </c>
      <c r="D950" s="16" t="s">
        <v>881</v>
      </c>
      <c r="E950" s="16">
        <v>5</v>
      </c>
      <c r="F950" s="28" t="s">
        <v>903</v>
      </c>
    </row>
    <row r="951" spans="1:6" s="21" customFormat="1" ht="14.25" customHeight="1">
      <c r="A951" s="16" t="s">
        <v>534</v>
      </c>
      <c r="B951" s="16" t="s">
        <v>487</v>
      </c>
      <c r="C951" s="16">
        <v>2</v>
      </c>
      <c r="D951" s="16" t="s">
        <v>880</v>
      </c>
      <c r="E951" s="16">
        <v>6</v>
      </c>
      <c r="F951" s="28" t="s">
        <v>425</v>
      </c>
    </row>
    <row r="952" spans="1:6" s="21" customFormat="1" ht="14.25" customHeight="1">
      <c r="A952" s="16"/>
      <c r="B952" s="16"/>
      <c r="C952" s="16"/>
      <c r="D952" s="16"/>
      <c r="E952" s="16"/>
      <c r="F952" s="16"/>
    </row>
    <row r="953" spans="1:6" s="21" customFormat="1" ht="14.25" customHeight="1">
      <c r="A953" s="16" t="s">
        <v>534</v>
      </c>
      <c r="B953" s="16" t="s">
        <v>870</v>
      </c>
      <c r="C953" s="16">
        <v>3</v>
      </c>
      <c r="D953" s="16">
        <v>4</v>
      </c>
      <c r="E953" s="16"/>
      <c r="F953" s="16"/>
    </row>
    <row r="954" spans="1:6" s="21" customFormat="1" ht="14.25" customHeight="1">
      <c r="A954" s="16" t="s">
        <v>534</v>
      </c>
      <c r="B954" s="16" t="s">
        <v>870</v>
      </c>
      <c r="C954" s="16">
        <v>1</v>
      </c>
      <c r="D954" s="16" t="s">
        <v>882</v>
      </c>
      <c r="E954" s="16">
        <v>1</v>
      </c>
      <c r="F954" s="28" t="s">
        <v>53</v>
      </c>
    </row>
    <row r="955" spans="1:6" s="21" customFormat="1" ht="14.25" customHeight="1">
      <c r="A955" s="16" t="s">
        <v>534</v>
      </c>
      <c r="B955" s="16" t="s">
        <v>870</v>
      </c>
      <c r="C955" s="16">
        <v>1</v>
      </c>
      <c r="D955" s="16" t="s">
        <v>881</v>
      </c>
      <c r="E955" s="16">
        <v>2</v>
      </c>
      <c r="F955" s="28" t="s">
        <v>904</v>
      </c>
    </row>
    <row r="956" spans="1:6" s="21" customFormat="1" ht="14.25" customHeight="1">
      <c r="A956" s="16" t="s">
        <v>534</v>
      </c>
      <c r="B956" s="16" t="s">
        <v>870</v>
      </c>
      <c r="C956" s="16">
        <v>1</v>
      </c>
      <c r="D956" s="16" t="s">
        <v>881</v>
      </c>
      <c r="E956" s="16">
        <v>3</v>
      </c>
      <c r="F956" s="28" t="s">
        <v>905</v>
      </c>
    </row>
    <row r="957" spans="1:6" s="21" customFormat="1" ht="14.25" customHeight="1">
      <c r="A957" s="16" t="s">
        <v>534</v>
      </c>
      <c r="B957" s="16" t="s">
        <v>870</v>
      </c>
      <c r="C957" s="16">
        <v>2</v>
      </c>
      <c r="D957" s="16" t="s">
        <v>881</v>
      </c>
      <c r="E957" s="16">
        <v>4</v>
      </c>
      <c r="F957" s="28" t="s">
        <v>862</v>
      </c>
    </row>
    <row r="958" spans="1:6" s="21" customFormat="1" ht="14.25" customHeight="1">
      <c r="A958" s="16" t="s">
        <v>534</v>
      </c>
      <c r="B958" s="16" t="s">
        <v>870</v>
      </c>
      <c r="C958" s="16">
        <v>2</v>
      </c>
      <c r="D958" s="16" t="s">
        <v>881</v>
      </c>
      <c r="E958" s="16">
        <v>5</v>
      </c>
      <c r="F958" s="28" t="s">
        <v>338</v>
      </c>
    </row>
    <row r="959" spans="1:6" s="21" customFormat="1" ht="14.25" customHeight="1">
      <c r="A959" s="16"/>
      <c r="B959" s="16"/>
      <c r="C959" s="16"/>
      <c r="D959" s="16"/>
      <c r="E959" s="16"/>
      <c r="F959" s="16"/>
    </row>
    <row r="960" spans="1:6" s="21" customFormat="1" ht="14.25" customHeight="1">
      <c r="A960" s="16" t="s">
        <v>534</v>
      </c>
      <c r="B960" s="16" t="s">
        <v>475</v>
      </c>
      <c r="C960" s="16">
        <v>0</v>
      </c>
      <c r="D960" s="16">
        <v>2</v>
      </c>
      <c r="E960" s="16"/>
      <c r="F960" s="16"/>
    </row>
    <row r="961" spans="1:6" s="21" customFormat="1" ht="14.25" customHeight="1">
      <c r="A961" s="16" t="s">
        <v>534</v>
      </c>
      <c r="B961" s="16" t="s">
        <v>475</v>
      </c>
      <c r="C961" s="16">
        <v>2</v>
      </c>
      <c r="D961" s="16" t="s">
        <v>881</v>
      </c>
      <c r="E961" s="16">
        <v>1</v>
      </c>
      <c r="F961" s="28" t="s">
        <v>520</v>
      </c>
    </row>
    <row r="962" spans="1:6" s="21" customFormat="1" ht="14.25" customHeight="1">
      <c r="A962" s="16"/>
      <c r="B962" s="16"/>
      <c r="C962" s="16"/>
      <c r="D962" s="16"/>
      <c r="E962" s="16"/>
      <c r="F962" s="16"/>
    </row>
    <row r="963" spans="1:6" s="21" customFormat="1" ht="14.25" customHeight="1">
      <c r="A963" s="16" t="s">
        <v>534</v>
      </c>
      <c r="B963" s="16" t="s">
        <v>382</v>
      </c>
      <c r="C963" s="16">
        <v>1</v>
      </c>
      <c r="D963" s="16">
        <v>4</v>
      </c>
      <c r="E963" s="16"/>
      <c r="F963" s="16"/>
    </row>
    <row r="964" spans="1:6" s="21" customFormat="1" ht="14.25" customHeight="1">
      <c r="A964" s="16" t="s">
        <v>534</v>
      </c>
      <c r="B964" s="16" t="s">
        <v>382</v>
      </c>
      <c r="C964" s="16">
        <v>1</v>
      </c>
      <c r="D964" s="16" t="s">
        <v>881</v>
      </c>
      <c r="E964" s="16">
        <v>1</v>
      </c>
      <c r="F964" s="28" t="s">
        <v>621</v>
      </c>
    </row>
    <row r="965" spans="1:6" s="21" customFormat="1" ht="14.25" customHeight="1">
      <c r="A965" s="16" t="s">
        <v>534</v>
      </c>
      <c r="B965" s="16" t="s">
        <v>382</v>
      </c>
      <c r="C965" s="16">
        <v>2</v>
      </c>
      <c r="D965" s="16" t="s">
        <v>881</v>
      </c>
      <c r="E965" s="16">
        <v>2</v>
      </c>
      <c r="F965" s="28" t="s">
        <v>906</v>
      </c>
    </row>
    <row r="966" spans="1:6" s="21" customFormat="1" ht="14.25" customHeight="1">
      <c r="A966" s="16" t="s">
        <v>534</v>
      </c>
      <c r="B966" s="16" t="s">
        <v>382</v>
      </c>
      <c r="C966" s="16">
        <v>2</v>
      </c>
      <c r="D966" s="16" t="s">
        <v>880</v>
      </c>
      <c r="E966" s="16">
        <v>3</v>
      </c>
      <c r="F966" s="28" t="s">
        <v>869</v>
      </c>
    </row>
    <row r="967" spans="1:6" s="21" customFormat="1" ht="14.25" customHeight="1">
      <c r="A967" s="16"/>
      <c r="B967" s="16"/>
      <c r="C967" s="16"/>
      <c r="D967" s="16"/>
      <c r="E967" s="16"/>
      <c r="F967" s="16"/>
    </row>
    <row r="968" spans="1:6" s="21" customFormat="1" ht="14.25" customHeight="1">
      <c r="A968" s="16" t="s">
        <v>534</v>
      </c>
      <c r="B968" s="16" t="s">
        <v>591</v>
      </c>
      <c r="C968" s="16">
        <v>0</v>
      </c>
      <c r="D968" s="16">
        <v>1</v>
      </c>
      <c r="E968" s="16"/>
      <c r="F968" s="16"/>
    </row>
    <row r="969" spans="1:6" s="21" customFormat="1" ht="14.25" customHeight="1">
      <c r="A969" s="16" t="s">
        <v>534</v>
      </c>
      <c r="B969" s="16" t="s">
        <v>591</v>
      </c>
      <c r="C969" s="16">
        <v>2</v>
      </c>
      <c r="D969" s="16" t="s">
        <v>881</v>
      </c>
      <c r="E969" s="16">
        <v>1</v>
      </c>
      <c r="F969" s="28" t="s">
        <v>217</v>
      </c>
    </row>
    <row r="970" spans="1:6" s="21" customFormat="1" ht="14.25" customHeight="1">
      <c r="A970" s="16"/>
      <c r="B970" s="16"/>
      <c r="C970" s="16"/>
      <c r="D970" s="16"/>
      <c r="E970" s="16"/>
      <c r="F970" s="28"/>
    </row>
    <row r="971" spans="1:6" s="21" customFormat="1" ht="14.25" customHeight="1">
      <c r="A971" s="16" t="s">
        <v>534</v>
      </c>
      <c r="B971" s="16" t="s">
        <v>114</v>
      </c>
      <c r="C971" s="16">
        <v>0</v>
      </c>
      <c r="D971" s="16">
        <v>3</v>
      </c>
      <c r="E971" s="16"/>
      <c r="F971" s="16"/>
    </row>
    <row r="972" spans="1:6" s="21" customFormat="1" ht="14.25" customHeight="1">
      <c r="A972" s="16" t="s">
        <v>534</v>
      </c>
      <c r="B972" s="16" t="s">
        <v>114</v>
      </c>
      <c r="C972" s="16">
        <v>2</v>
      </c>
      <c r="D972" s="16" t="s">
        <v>880</v>
      </c>
      <c r="E972" s="16">
        <v>1</v>
      </c>
      <c r="F972" s="28" t="s">
        <v>907</v>
      </c>
    </row>
    <row r="973" spans="1:6" s="21" customFormat="1" ht="14.25" customHeight="1">
      <c r="A973" s="16" t="s">
        <v>534</v>
      </c>
      <c r="B973" s="16" t="s">
        <v>114</v>
      </c>
      <c r="C973" s="16">
        <v>2</v>
      </c>
      <c r="D973" s="16" t="s">
        <v>880</v>
      </c>
      <c r="E973" s="16">
        <v>2</v>
      </c>
      <c r="F973" s="28" t="s">
        <v>908</v>
      </c>
    </row>
    <row r="974" spans="1:6" s="21" customFormat="1" ht="14.25" customHeight="1">
      <c r="A974" s="16" t="s">
        <v>534</v>
      </c>
      <c r="B974" s="16" t="s">
        <v>114</v>
      </c>
      <c r="C974" s="16">
        <v>2</v>
      </c>
      <c r="D974" s="16" t="s">
        <v>880</v>
      </c>
      <c r="E974" s="16">
        <v>3</v>
      </c>
      <c r="F974" s="28" t="s">
        <v>309</v>
      </c>
    </row>
    <row r="975" spans="1:6" s="21" customFormat="1" ht="14.25" customHeight="1">
      <c r="A975" s="16" t="s">
        <v>534</v>
      </c>
      <c r="B975" s="16" t="s">
        <v>114</v>
      </c>
      <c r="C975" s="16">
        <v>2</v>
      </c>
      <c r="D975" s="16" t="s">
        <v>881</v>
      </c>
      <c r="E975" s="16">
        <v>4</v>
      </c>
      <c r="F975" s="28" t="s">
        <v>801</v>
      </c>
    </row>
    <row r="976" spans="1:6" s="21" customFormat="1" ht="14.25" customHeight="1">
      <c r="A976" s="16"/>
      <c r="B976" s="16"/>
      <c r="C976" s="16"/>
      <c r="D976" s="16"/>
      <c r="E976" s="16"/>
      <c r="F976" s="16"/>
    </row>
    <row r="977" spans="1:6" s="21" customFormat="1" ht="14.25" customHeight="1">
      <c r="A977" s="16" t="s">
        <v>534</v>
      </c>
      <c r="B977" s="16" t="s">
        <v>44</v>
      </c>
      <c r="C977" s="16">
        <v>0</v>
      </c>
      <c r="D977" s="16">
        <v>0</v>
      </c>
      <c r="E977" s="16"/>
      <c r="F977" s="16"/>
    </row>
    <row r="978" spans="1:6" s="21" customFormat="1" ht="14.25" customHeight="1">
      <c r="A978" s="16" t="s">
        <v>534</v>
      </c>
      <c r="B978" s="16" t="s">
        <v>44</v>
      </c>
      <c r="C978" s="16">
        <v>3</v>
      </c>
      <c r="D978" s="16" t="s">
        <v>881</v>
      </c>
      <c r="E978" s="16">
        <v>1</v>
      </c>
      <c r="F978" s="22" t="s">
        <v>865</v>
      </c>
    </row>
    <row r="979" spans="1:6" s="21" customFormat="1" ht="14.25" customHeight="1">
      <c r="A979" s="16" t="s">
        <v>534</v>
      </c>
      <c r="B979" s="16" t="s">
        <v>44</v>
      </c>
      <c r="C979" s="16">
        <v>3</v>
      </c>
      <c r="D979" s="16" t="s">
        <v>881</v>
      </c>
      <c r="E979" s="16">
        <v>2</v>
      </c>
      <c r="F979" s="22" t="s">
        <v>603</v>
      </c>
    </row>
    <row r="980" spans="1:6" s="21" customFormat="1" ht="14.25" customHeight="1">
      <c r="A980" s="16" t="s">
        <v>534</v>
      </c>
      <c r="B980" s="16" t="s">
        <v>44</v>
      </c>
      <c r="C980" s="16">
        <v>3</v>
      </c>
      <c r="D980" s="16" t="s">
        <v>880</v>
      </c>
      <c r="E980" s="16">
        <v>3</v>
      </c>
      <c r="F980" s="22" t="s">
        <v>212</v>
      </c>
    </row>
    <row r="981" spans="1:6" s="21" customFormat="1" ht="14.25" customHeight="1">
      <c r="A981" s="16"/>
      <c r="B981" s="16"/>
      <c r="C981" s="16"/>
      <c r="D981" s="16"/>
      <c r="E981" s="16"/>
      <c r="F981" s="16"/>
    </row>
    <row r="982" spans="1:6" s="21" customFormat="1" ht="14.25" customHeight="1">
      <c r="A982" s="16" t="s">
        <v>534</v>
      </c>
      <c r="B982" s="16" t="s">
        <v>153</v>
      </c>
      <c r="C982" s="16">
        <v>0</v>
      </c>
      <c r="D982" s="16">
        <v>0</v>
      </c>
      <c r="E982" s="16"/>
      <c r="F982" s="16"/>
    </row>
    <row r="983" spans="1:6" s="21" customFormat="1" ht="14.25" customHeight="1">
      <c r="A983" s="16" t="s">
        <v>534</v>
      </c>
      <c r="B983" s="16" t="s">
        <v>153</v>
      </c>
      <c r="C983" s="16">
        <v>3</v>
      </c>
      <c r="D983" s="16" t="s">
        <v>881</v>
      </c>
      <c r="E983" s="16">
        <v>1</v>
      </c>
      <c r="F983" s="22" t="s">
        <v>546</v>
      </c>
    </row>
    <row r="984" spans="1:6" s="21" customFormat="1" ht="14.25" customHeight="1">
      <c r="A984" s="16"/>
      <c r="B984" s="16"/>
      <c r="C984" s="16"/>
      <c r="D984" s="16"/>
      <c r="E984" s="16"/>
      <c r="F984" s="16"/>
    </row>
    <row r="985" spans="1:6" s="21" customFormat="1" ht="14.25" customHeight="1">
      <c r="A985" s="16" t="s">
        <v>534</v>
      </c>
      <c r="B985" s="16" t="s">
        <v>576</v>
      </c>
      <c r="C985" s="16">
        <v>0</v>
      </c>
      <c r="D985" s="16">
        <v>0</v>
      </c>
      <c r="E985" s="16"/>
      <c r="F985" s="16"/>
    </row>
    <row r="986" spans="1:6" s="21" customFormat="1" ht="14.25" customHeight="1">
      <c r="A986" s="16" t="s">
        <v>534</v>
      </c>
      <c r="B986" s="16" t="s">
        <v>576</v>
      </c>
      <c r="C986" s="16">
        <v>3</v>
      </c>
      <c r="D986" s="16" t="s">
        <v>880</v>
      </c>
      <c r="E986" s="16">
        <v>1</v>
      </c>
      <c r="F986" s="16" t="s">
        <v>815</v>
      </c>
    </row>
    <row r="987" spans="1:6" s="21" customFormat="1" ht="14.25" customHeight="1">
      <c r="A987" s="16" t="s">
        <v>534</v>
      </c>
      <c r="B987" s="16" t="s">
        <v>576</v>
      </c>
      <c r="C987" s="16">
        <v>3</v>
      </c>
      <c r="D987" s="16" t="s">
        <v>881</v>
      </c>
      <c r="E987" s="16">
        <v>2</v>
      </c>
      <c r="F987" s="16" t="s">
        <v>379</v>
      </c>
    </row>
    <row r="988" spans="1:6" s="21" customFormat="1" ht="14.25" customHeight="1">
      <c r="A988" s="16" t="s">
        <v>534</v>
      </c>
      <c r="B988" s="16" t="s">
        <v>576</v>
      </c>
      <c r="C988" s="16">
        <v>3</v>
      </c>
      <c r="D988" s="16" t="s">
        <v>880</v>
      </c>
      <c r="E988" s="16">
        <v>3</v>
      </c>
      <c r="F988" s="16" t="s">
        <v>623</v>
      </c>
    </row>
    <row r="989" spans="1:6" s="21" customFormat="1" ht="14.25" customHeight="1">
      <c r="A989" s="16"/>
      <c r="B989" s="16"/>
      <c r="C989" s="16"/>
      <c r="D989" s="16"/>
      <c r="E989" s="16"/>
      <c r="F989" s="16"/>
    </row>
    <row r="990" spans="1:6" s="21" customFormat="1" ht="14.25" customHeight="1">
      <c r="A990" s="16" t="s">
        <v>534</v>
      </c>
      <c r="B990" s="16" t="s">
        <v>502</v>
      </c>
      <c r="C990" s="16">
        <v>0</v>
      </c>
      <c r="D990" s="16">
        <v>0</v>
      </c>
      <c r="E990" s="16"/>
      <c r="F990" s="16"/>
    </row>
    <row r="991" spans="1:6" s="21" customFormat="1" ht="14.25" customHeight="1">
      <c r="A991" s="16" t="s">
        <v>534</v>
      </c>
      <c r="B991" s="16" t="s">
        <v>502</v>
      </c>
      <c r="C991" s="16">
        <v>3</v>
      </c>
      <c r="D991" s="16" t="s">
        <v>880</v>
      </c>
      <c r="E991" s="16">
        <v>1</v>
      </c>
      <c r="F991" s="16" t="s">
        <v>587</v>
      </c>
    </row>
    <row r="992" spans="1:6" s="21" customFormat="1" ht="14.25" customHeight="1">
      <c r="A992" s="16" t="s">
        <v>534</v>
      </c>
      <c r="B992" s="16" t="s">
        <v>502</v>
      </c>
      <c r="C992" s="16">
        <v>3</v>
      </c>
      <c r="D992" s="16" t="s">
        <v>880</v>
      </c>
      <c r="E992" s="16">
        <v>2</v>
      </c>
      <c r="F992" s="16" t="s">
        <v>353</v>
      </c>
    </row>
    <row r="993" spans="1:6" s="21" customFormat="1" ht="14.25" customHeight="1">
      <c r="A993" s="16" t="s">
        <v>534</v>
      </c>
      <c r="B993" s="16" t="s">
        <v>502</v>
      </c>
      <c r="C993" s="16">
        <v>3</v>
      </c>
      <c r="D993" s="16" t="s">
        <v>880</v>
      </c>
      <c r="E993" s="16">
        <v>3</v>
      </c>
      <c r="F993" s="16" t="s">
        <v>364</v>
      </c>
    </row>
    <row r="994" spans="1:6" s="21" customFormat="1" ht="14.25" customHeight="1">
      <c r="A994" s="16" t="s">
        <v>534</v>
      </c>
      <c r="B994" s="16" t="s">
        <v>502</v>
      </c>
      <c r="C994" s="16">
        <v>3</v>
      </c>
      <c r="D994" s="16" t="s">
        <v>880</v>
      </c>
      <c r="E994" s="16">
        <v>4</v>
      </c>
      <c r="F994" s="16" t="s">
        <v>438</v>
      </c>
    </row>
    <row r="995" spans="1:6" s="21" customFormat="1" ht="14.25" customHeight="1">
      <c r="A995" s="16"/>
      <c r="B995" s="16"/>
      <c r="C995" s="16"/>
      <c r="D995" s="16"/>
      <c r="E995" s="16"/>
      <c r="F995" s="16"/>
    </row>
    <row r="996" spans="1:6" s="21" customFormat="1" ht="14.25" customHeight="1">
      <c r="A996" s="16" t="s">
        <v>534</v>
      </c>
      <c r="B996" s="16" t="s">
        <v>40</v>
      </c>
      <c r="C996" s="16">
        <v>0</v>
      </c>
      <c r="D996" s="16">
        <v>0</v>
      </c>
      <c r="E996" s="16"/>
      <c r="F996" s="16"/>
    </row>
    <row r="997" spans="1:6" s="21" customFormat="1" ht="14.25" customHeight="1">
      <c r="A997" s="16" t="s">
        <v>534</v>
      </c>
      <c r="B997" s="16" t="s">
        <v>40</v>
      </c>
      <c r="C997" s="16">
        <v>3</v>
      </c>
      <c r="D997" s="16" t="s">
        <v>881</v>
      </c>
      <c r="E997" s="16">
        <v>1</v>
      </c>
      <c r="F997" s="22" t="s">
        <v>450</v>
      </c>
    </row>
    <row r="998" spans="1:6" s="21" customFormat="1" ht="14.25" customHeight="1">
      <c r="A998" s="16" t="s">
        <v>534</v>
      </c>
      <c r="B998" s="16" t="s">
        <v>40</v>
      </c>
      <c r="C998" s="16">
        <v>3</v>
      </c>
      <c r="D998" s="16" t="s">
        <v>881</v>
      </c>
      <c r="E998" s="16">
        <v>2</v>
      </c>
      <c r="F998" s="22" t="s">
        <v>909</v>
      </c>
    </row>
    <row r="999" spans="1:6" s="21" customFormat="1" ht="14.25" customHeight="1">
      <c r="A999" s="16" t="s">
        <v>534</v>
      </c>
      <c r="B999" s="16" t="s">
        <v>40</v>
      </c>
      <c r="C999" s="16">
        <v>3</v>
      </c>
      <c r="D999" s="16" t="s">
        <v>880</v>
      </c>
      <c r="E999" s="16">
        <v>3</v>
      </c>
      <c r="F999" s="22" t="s">
        <v>209</v>
      </c>
    </row>
    <row r="1000" spans="1:6" s="21" customFormat="1" ht="14.25" customHeight="1">
      <c r="A1000" s="16" t="s">
        <v>534</v>
      </c>
      <c r="B1000" s="16" t="s">
        <v>40</v>
      </c>
      <c r="C1000" s="16">
        <v>3</v>
      </c>
      <c r="D1000" s="16" t="s">
        <v>880</v>
      </c>
      <c r="E1000" s="16">
        <v>4</v>
      </c>
      <c r="F1000" s="22" t="s">
        <v>910</v>
      </c>
    </row>
    <row r="1001" spans="1:6" s="21" customFormat="1" ht="14.25" customHeight="1">
      <c r="A1001" s="16" t="s">
        <v>534</v>
      </c>
      <c r="B1001" s="16" t="s">
        <v>40</v>
      </c>
      <c r="C1001" s="16">
        <v>3</v>
      </c>
      <c r="D1001" s="16" t="s">
        <v>881</v>
      </c>
      <c r="E1001" s="16">
        <v>5</v>
      </c>
      <c r="F1001" s="22" t="s">
        <v>911</v>
      </c>
    </row>
    <row r="1002" spans="1:6" s="21" customFormat="1" ht="14.25" customHeight="1">
      <c r="A1002" s="16"/>
      <c r="B1002" s="16"/>
      <c r="C1002" s="16"/>
      <c r="D1002" s="16"/>
      <c r="E1002" s="16"/>
      <c r="F1002" s="16"/>
    </row>
    <row r="1003" spans="1:6" s="21" customFormat="1" ht="14.25" customHeight="1">
      <c r="A1003" s="16" t="s">
        <v>534</v>
      </c>
      <c r="B1003" s="16" t="s">
        <v>427</v>
      </c>
      <c r="C1003" s="16">
        <v>0</v>
      </c>
      <c r="D1003" s="16">
        <v>0</v>
      </c>
      <c r="E1003" s="16"/>
      <c r="F1003" s="16"/>
    </row>
    <row r="1004" spans="1:6" s="21" customFormat="1" ht="14.25" customHeight="1">
      <c r="A1004" s="16" t="s">
        <v>534</v>
      </c>
      <c r="B1004" s="16" t="s">
        <v>427</v>
      </c>
      <c r="C1004" s="16">
        <v>3</v>
      </c>
      <c r="D1004" s="16" t="s">
        <v>881</v>
      </c>
      <c r="E1004" s="16">
        <v>1</v>
      </c>
      <c r="F1004" s="22" t="s">
        <v>361</v>
      </c>
    </row>
    <row r="1005" spans="1:6" s="21" customFormat="1" ht="14.25" customHeight="1">
      <c r="A1005" s="16" t="s">
        <v>534</v>
      </c>
      <c r="B1005" s="16" t="s">
        <v>427</v>
      </c>
      <c r="C1005" s="16">
        <v>3</v>
      </c>
      <c r="D1005" s="16" t="s">
        <v>880</v>
      </c>
      <c r="E1005" s="16">
        <v>2</v>
      </c>
      <c r="F1005" s="22" t="s">
        <v>128</v>
      </c>
    </row>
    <row r="1006" spans="1:6" s="21" customFormat="1" ht="14.25" customHeight="1">
      <c r="A1006" s="16" t="s">
        <v>534</v>
      </c>
      <c r="B1006" s="16" t="s">
        <v>427</v>
      </c>
      <c r="C1006" s="16">
        <v>3</v>
      </c>
      <c r="D1006" s="16" t="s">
        <v>880</v>
      </c>
      <c r="E1006" s="16">
        <v>3</v>
      </c>
      <c r="F1006" s="22" t="s">
        <v>731</v>
      </c>
    </row>
    <row r="1007" spans="1:6" s="21" customFormat="1" ht="14.25" customHeight="1">
      <c r="A1007" s="16"/>
      <c r="B1007" s="16"/>
      <c r="C1007" s="16"/>
      <c r="D1007" s="16"/>
      <c r="E1007" s="16"/>
      <c r="F1007" s="16"/>
    </row>
    <row r="1008" spans="1:6" s="21" customFormat="1" ht="14.25" customHeight="1">
      <c r="A1008" s="16" t="s">
        <v>534</v>
      </c>
      <c r="B1008" s="16" t="s">
        <v>196</v>
      </c>
      <c r="C1008" s="16">
        <v>0</v>
      </c>
      <c r="D1008" s="16">
        <v>0</v>
      </c>
      <c r="E1008" s="16"/>
      <c r="F1008" s="16"/>
    </row>
    <row r="1009" spans="1:6" s="21" customFormat="1" ht="14.25" customHeight="1">
      <c r="A1009" s="16" t="s">
        <v>534</v>
      </c>
      <c r="B1009" s="16" t="s">
        <v>196</v>
      </c>
      <c r="C1009" s="16">
        <v>3</v>
      </c>
      <c r="D1009" s="16" t="s">
        <v>881</v>
      </c>
      <c r="E1009" s="16">
        <v>1</v>
      </c>
      <c r="F1009" s="22" t="s">
        <v>838</v>
      </c>
    </row>
    <row r="1010" spans="1:6" s="21" customFormat="1" ht="14.25" customHeight="1">
      <c r="A1010" s="16" t="s">
        <v>534</v>
      </c>
      <c r="B1010" s="16" t="s">
        <v>196</v>
      </c>
      <c r="C1010" s="16">
        <v>3</v>
      </c>
      <c r="D1010" s="16" t="s">
        <v>880</v>
      </c>
      <c r="E1010" s="16">
        <v>2</v>
      </c>
      <c r="F1010" s="22" t="s">
        <v>543</v>
      </c>
    </row>
    <row r="1011" spans="1:6" s="21" customFormat="1" ht="14.25" customHeight="1">
      <c r="A1011" s="16"/>
      <c r="B1011" s="16"/>
      <c r="C1011" s="16"/>
      <c r="D1011" s="16"/>
      <c r="E1011" s="16"/>
      <c r="F1011" s="16"/>
    </row>
    <row r="1012" spans="1:6" s="21" customFormat="1" ht="14.25" customHeight="1">
      <c r="A1012" s="16" t="s">
        <v>534</v>
      </c>
      <c r="B1012" s="16" t="s">
        <v>247</v>
      </c>
      <c r="C1012" s="16">
        <v>0</v>
      </c>
      <c r="D1012" s="16">
        <v>0</v>
      </c>
      <c r="E1012" s="16"/>
      <c r="F1012" s="16"/>
    </row>
    <row r="1013" spans="1:6" s="21" customFormat="1" ht="14.25" customHeight="1">
      <c r="A1013" s="16" t="s">
        <v>534</v>
      </c>
      <c r="B1013" s="16" t="s">
        <v>247</v>
      </c>
      <c r="C1013" s="16">
        <v>3</v>
      </c>
      <c r="D1013" s="16" t="s">
        <v>881</v>
      </c>
      <c r="E1013" s="16">
        <v>1</v>
      </c>
      <c r="F1013" s="16" t="s">
        <v>316</v>
      </c>
    </row>
    <row r="1014" spans="1:6" s="21" customFormat="1" ht="14.25" customHeight="1">
      <c r="A1014" s="16" t="s">
        <v>534</v>
      </c>
      <c r="B1014" s="16" t="s">
        <v>247</v>
      </c>
      <c r="C1014" s="16">
        <v>3</v>
      </c>
      <c r="D1014" s="16" t="s">
        <v>880</v>
      </c>
      <c r="E1014" s="16">
        <v>2</v>
      </c>
      <c r="F1014" s="16" t="s">
        <v>260</v>
      </c>
    </row>
    <row r="1015" spans="1:6" s="21" customFormat="1" ht="14.25" customHeight="1">
      <c r="A1015" s="16" t="s">
        <v>534</v>
      </c>
      <c r="B1015" s="16" t="s">
        <v>247</v>
      </c>
      <c r="C1015" s="16">
        <v>3</v>
      </c>
      <c r="D1015" s="16" t="s">
        <v>880</v>
      </c>
      <c r="E1015" s="16">
        <v>3</v>
      </c>
      <c r="F1015" s="16" t="s">
        <v>592</v>
      </c>
    </row>
    <row r="1016" spans="1:6" s="21" customFormat="1" ht="14.25" customHeight="1">
      <c r="A1016" s="16"/>
      <c r="B1016" s="16"/>
      <c r="C1016" s="16"/>
      <c r="D1016" s="16"/>
      <c r="E1016" s="16"/>
      <c r="F1016" s="16"/>
    </row>
    <row r="1017" spans="1:6" s="21" customFormat="1" ht="14.25" customHeight="1">
      <c r="A1017" s="16" t="s">
        <v>534</v>
      </c>
      <c r="B1017" s="16" t="s">
        <v>640</v>
      </c>
      <c r="C1017" s="16">
        <v>0</v>
      </c>
      <c r="D1017" s="16">
        <v>0</v>
      </c>
      <c r="E1017" s="16"/>
      <c r="F1017" s="16"/>
    </row>
    <row r="1018" spans="1:6" s="21" customFormat="1" ht="14.25" customHeight="1">
      <c r="A1018" s="16" t="s">
        <v>534</v>
      </c>
      <c r="B1018" s="16" t="s">
        <v>640</v>
      </c>
      <c r="C1018" s="16">
        <v>3</v>
      </c>
      <c r="D1018" s="16" t="s">
        <v>881</v>
      </c>
      <c r="E1018" s="16">
        <v>1</v>
      </c>
      <c r="F1018" s="16" t="s">
        <v>48</v>
      </c>
    </row>
    <row r="1019" spans="1:6" s="21" customFormat="1" ht="14.25" customHeight="1">
      <c r="A1019" s="16" t="s">
        <v>534</v>
      </c>
      <c r="B1019" s="16" t="s">
        <v>640</v>
      </c>
      <c r="C1019" s="16">
        <v>3</v>
      </c>
      <c r="D1019" s="16" t="s">
        <v>881</v>
      </c>
      <c r="E1019" s="16">
        <v>2</v>
      </c>
      <c r="F1019" s="16" t="s">
        <v>11</v>
      </c>
    </row>
    <row r="1020" spans="1:6" s="21" customFormat="1" ht="14.25" customHeight="1">
      <c r="A1020" s="16" t="s">
        <v>534</v>
      </c>
      <c r="B1020" s="16" t="s">
        <v>640</v>
      </c>
      <c r="C1020" s="16">
        <v>3</v>
      </c>
      <c r="D1020" s="16" t="s">
        <v>881</v>
      </c>
      <c r="E1020" s="16">
        <v>3</v>
      </c>
      <c r="F1020" s="16" t="s">
        <v>688</v>
      </c>
    </row>
    <row r="1021" spans="1:6" s="21" customFormat="1" ht="14.25" customHeight="1">
      <c r="A1021" s="16"/>
      <c r="B1021" s="16"/>
      <c r="C1021" s="16"/>
      <c r="D1021" s="16"/>
      <c r="E1021" s="16"/>
      <c r="F1021" s="16"/>
    </row>
    <row r="1022" spans="1:6" s="21" customFormat="1" ht="14.25" customHeight="1">
      <c r="A1022" s="16" t="s">
        <v>534</v>
      </c>
      <c r="B1022" s="16" t="s">
        <v>900</v>
      </c>
      <c r="C1022" s="16">
        <v>0</v>
      </c>
      <c r="D1022" s="16">
        <v>0</v>
      </c>
      <c r="E1022" s="16"/>
      <c r="F1022" s="16"/>
    </row>
    <row r="1023" spans="1:6" s="21" customFormat="1" ht="14.25" customHeight="1">
      <c r="A1023" s="16" t="s">
        <v>534</v>
      </c>
      <c r="B1023" s="16" t="s">
        <v>85</v>
      </c>
      <c r="C1023" s="16">
        <v>3</v>
      </c>
      <c r="D1023" s="16" t="s">
        <v>880</v>
      </c>
      <c r="E1023" s="16">
        <v>1</v>
      </c>
      <c r="F1023" s="16" t="s">
        <v>746</v>
      </c>
    </row>
    <row r="1024" spans="1:6" s="21" customFormat="1" ht="14.25" customHeight="1">
      <c r="A1024" s="16" t="s">
        <v>534</v>
      </c>
      <c r="B1024" s="16" t="s">
        <v>85</v>
      </c>
      <c r="C1024" s="16">
        <v>3</v>
      </c>
      <c r="D1024" s="16" t="s">
        <v>881</v>
      </c>
      <c r="E1024" s="16">
        <v>2</v>
      </c>
      <c r="F1024" s="16" t="s">
        <v>391</v>
      </c>
    </row>
    <row r="1025" spans="1:6" s="21" customFormat="1" ht="14.25" customHeight="1">
      <c r="A1025" s="16"/>
      <c r="B1025" s="16"/>
      <c r="C1025" s="16"/>
      <c r="D1025" s="16"/>
      <c r="E1025" s="16"/>
      <c r="F1025" s="16"/>
    </row>
    <row r="1026" spans="1:6" s="21" customFormat="1" ht="14.25" customHeight="1">
      <c r="A1026" s="16" t="s">
        <v>534</v>
      </c>
      <c r="B1026" s="16" t="s">
        <v>390</v>
      </c>
      <c r="C1026" s="16">
        <v>0</v>
      </c>
      <c r="D1026" s="16">
        <v>0</v>
      </c>
      <c r="E1026" s="16"/>
      <c r="F1026" s="16"/>
    </row>
    <row r="1027" spans="1:6" s="21" customFormat="1" ht="14.25" customHeight="1">
      <c r="A1027" s="16" t="s">
        <v>534</v>
      </c>
      <c r="B1027" s="16" t="s">
        <v>390</v>
      </c>
      <c r="C1027" s="16">
        <v>3</v>
      </c>
      <c r="D1027" s="16" t="s">
        <v>881</v>
      </c>
      <c r="E1027" s="16">
        <v>1</v>
      </c>
      <c r="F1027" s="16" t="s">
        <v>646</v>
      </c>
    </row>
    <row r="1028" spans="1:6" s="21" customFormat="1" ht="14.25" customHeight="1">
      <c r="A1028" s="16" t="s">
        <v>534</v>
      </c>
      <c r="B1028" s="16" t="s">
        <v>390</v>
      </c>
      <c r="C1028" s="16">
        <v>3</v>
      </c>
      <c r="D1028" s="16" t="s">
        <v>881</v>
      </c>
      <c r="E1028" s="16">
        <v>2</v>
      </c>
      <c r="F1028" s="16" t="s">
        <v>90</v>
      </c>
    </row>
    <row r="1029" spans="1:6" s="21" customFormat="1" ht="14.25" customHeight="1">
      <c r="A1029" s="16"/>
      <c r="B1029" s="16"/>
      <c r="C1029" s="16"/>
      <c r="D1029" s="16"/>
      <c r="E1029" s="16"/>
      <c r="F1029" s="16"/>
    </row>
    <row r="1030" spans="1:6" s="21" customFormat="1" ht="14.25" customHeight="1">
      <c r="A1030" s="16" t="s">
        <v>371</v>
      </c>
      <c r="B1030" s="16" t="s">
        <v>565</v>
      </c>
      <c r="C1030" s="16">
        <v>11</v>
      </c>
      <c r="D1030" s="16">
        <v>0</v>
      </c>
      <c r="E1030" s="16"/>
      <c r="F1030" s="16"/>
    </row>
    <row r="1031" spans="1:6" s="21" customFormat="1" ht="14.25" customHeight="1">
      <c r="A1031" s="16" t="s">
        <v>371</v>
      </c>
      <c r="B1031" s="16" t="s">
        <v>565</v>
      </c>
      <c r="C1031" s="16">
        <v>1</v>
      </c>
      <c r="D1031" s="16" t="s">
        <v>880</v>
      </c>
      <c r="E1031" s="16">
        <v>1</v>
      </c>
      <c r="F1031" s="22" t="s">
        <v>62</v>
      </c>
    </row>
    <row r="1032" spans="1:6" s="21" customFormat="1" ht="14.25" customHeight="1">
      <c r="A1032" s="16" t="s">
        <v>371</v>
      </c>
      <c r="B1032" s="16" t="s">
        <v>565</v>
      </c>
      <c r="C1032" s="16">
        <v>1</v>
      </c>
      <c r="D1032" s="16" t="s">
        <v>880</v>
      </c>
      <c r="E1032" s="16">
        <v>2</v>
      </c>
      <c r="F1032" s="22" t="s">
        <v>548</v>
      </c>
    </row>
    <row r="1033" spans="1:6" s="21" customFormat="1" ht="14.25" customHeight="1">
      <c r="A1033" s="16" t="s">
        <v>371</v>
      </c>
      <c r="B1033" s="16" t="s">
        <v>565</v>
      </c>
      <c r="C1033" s="16">
        <v>1</v>
      </c>
      <c r="D1033" s="16" t="s">
        <v>881</v>
      </c>
      <c r="E1033" s="16">
        <v>3</v>
      </c>
      <c r="F1033" s="22" t="s">
        <v>351</v>
      </c>
    </row>
    <row r="1034" spans="1:6" s="21" customFormat="1" ht="14.25" customHeight="1">
      <c r="A1034" s="16" t="s">
        <v>371</v>
      </c>
      <c r="B1034" s="16" t="s">
        <v>565</v>
      </c>
      <c r="C1034" s="16">
        <v>1</v>
      </c>
      <c r="D1034" s="16" t="s">
        <v>881</v>
      </c>
      <c r="E1034" s="16">
        <v>4</v>
      </c>
      <c r="F1034" s="22" t="s">
        <v>912</v>
      </c>
    </row>
    <row r="1035" spans="1:6" s="21" customFormat="1" ht="14.25" customHeight="1">
      <c r="A1035" s="16" t="s">
        <v>371</v>
      </c>
      <c r="B1035" s="16" t="s">
        <v>565</v>
      </c>
      <c r="C1035" s="16">
        <v>1</v>
      </c>
      <c r="D1035" s="16" t="s">
        <v>881</v>
      </c>
      <c r="E1035" s="16">
        <v>5</v>
      </c>
      <c r="F1035" s="22" t="s">
        <v>585</v>
      </c>
    </row>
    <row r="1036" spans="1:6" s="21" customFormat="1" ht="14.25" customHeight="1">
      <c r="A1036" s="16" t="s">
        <v>371</v>
      </c>
      <c r="B1036" s="16" t="s">
        <v>565</v>
      </c>
      <c r="C1036" s="16">
        <v>1</v>
      </c>
      <c r="D1036" s="16" t="s">
        <v>882</v>
      </c>
      <c r="E1036" s="16">
        <v>6</v>
      </c>
      <c r="F1036" s="22" t="s">
        <v>913</v>
      </c>
    </row>
    <row r="1037" spans="1:6" s="21" customFormat="1" ht="14.25" customHeight="1">
      <c r="A1037" s="16" t="s">
        <v>371</v>
      </c>
      <c r="B1037" s="16" t="s">
        <v>565</v>
      </c>
      <c r="C1037" s="16">
        <v>1</v>
      </c>
      <c r="D1037" s="16" t="s">
        <v>881</v>
      </c>
      <c r="E1037" s="16">
        <v>7</v>
      </c>
      <c r="F1037" s="22" t="s">
        <v>914</v>
      </c>
    </row>
    <row r="1038" spans="1:6" s="21" customFormat="1" ht="14.25" customHeight="1">
      <c r="A1038" s="16" t="s">
        <v>371</v>
      </c>
      <c r="B1038" s="16" t="s">
        <v>565</v>
      </c>
      <c r="C1038" s="16">
        <v>1</v>
      </c>
      <c r="D1038" s="16" t="s">
        <v>881</v>
      </c>
      <c r="E1038" s="16">
        <v>8</v>
      </c>
      <c r="F1038" s="22" t="s">
        <v>824</v>
      </c>
    </row>
    <row r="1039" spans="1:6" s="21" customFormat="1" ht="14.25" customHeight="1">
      <c r="A1039" s="16" t="s">
        <v>371</v>
      </c>
      <c r="B1039" s="16" t="s">
        <v>565</v>
      </c>
      <c r="C1039" s="16">
        <v>1</v>
      </c>
      <c r="D1039" s="16" t="s">
        <v>881</v>
      </c>
      <c r="E1039" s="16">
        <v>9</v>
      </c>
      <c r="F1039" s="22" t="s">
        <v>299</v>
      </c>
    </row>
    <row r="1040" spans="1:6" s="21" customFormat="1" ht="14.25" customHeight="1">
      <c r="A1040" s="16" t="s">
        <v>371</v>
      </c>
      <c r="B1040" s="16" t="s">
        <v>565</v>
      </c>
      <c r="C1040" s="16">
        <v>1</v>
      </c>
      <c r="D1040" s="16" t="s">
        <v>881</v>
      </c>
      <c r="E1040" s="16">
        <v>10</v>
      </c>
      <c r="F1040" s="22" t="s">
        <v>915</v>
      </c>
    </row>
    <row r="1041" spans="1:6" s="21" customFormat="1" ht="14.25" customHeight="1">
      <c r="A1041" s="16" t="s">
        <v>371</v>
      </c>
      <c r="B1041" s="16" t="s">
        <v>565</v>
      </c>
      <c r="C1041" s="16">
        <v>1</v>
      </c>
      <c r="D1041" s="16" t="s">
        <v>882</v>
      </c>
      <c r="E1041" s="16">
        <v>11</v>
      </c>
      <c r="F1041" s="22" t="s">
        <v>202</v>
      </c>
    </row>
    <row r="1042" spans="1:6" s="21" customFormat="1" ht="14.25" customHeight="1">
      <c r="A1042" s="16"/>
      <c r="B1042" s="16"/>
      <c r="C1042" s="16"/>
      <c r="D1042" s="16"/>
      <c r="E1042" s="16"/>
      <c r="F1042" s="16"/>
    </row>
    <row r="1043" spans="1:6" s="21" customFormat="1" ht="14.25" customHeight="1">
      <c r="A1043" s="16" t="s">
        <v>371</v>
      </c>
      <c r="B1043" s="16" t="s">
        <v>676</v>
      </c>
      <c r="C1043" s="16">
        <v>10</v>
      </c>
      <c r="D1043" s="16">
        <v>0</v>
      </c>
      <c r="E1043" s="16"/>
      <c r="F1043" s="16"/>
    </row>
    <row r="1044" spans="1:6" s="21" customFormat="1" ht="14.25" customHeight="1">
      <c r="A1044" s="16" t="s">
        <v>371</v>
      </c>
      <c r="B1044" s="16" t="s">
        <v>676</v>
      </c>
      <c r="C1044" s="16">
        <v>1</v>
      </c>
      <c r="D1044" s="16" t="s">
        <v>882</v>
      </c>
      <c r="E1044" s="16">
        <v>1</v>
      </c>
      <c r="F1044" s="22" t="s">
        <v>871</v>
      </c>
    </row>
    <row r="1045" spans="1:6" s="21" customFormat="1" ht="14.25" customHeight="1">
      <c r="A1045" s="16" t="s">
        <v>371</v>
      </c>
      <c r="B1045" s="16" t="s">
        <v>676</v>
      </c>
      <c r="C1045" s="16">
        <v>1</v>
      </c>
      <c r="D1045" s="16" t="s">
        <v>880</v>
      </c>
      <c r="E1045" s="16">
        <v>2</v>
      </c>
      <c r="F1045" s="22" t="s">
        <v>527</v>
      </c>
    </row>
    <row r="1046" spans="1:6" s="21" customFormat="1" ht="14.25" customHeight="1">
      <c r="A1046" s="16" t="s">
        <v>371</v>
      </c>
      <c r="B1046" s="16" t="s">
        <v>676</v>
      </c>
      <c r="C1046" s="16">
        <v>1</v>
      </c>
      <c r="D1046" s="16" t="s">
        <v>881</v>
      </c>
      <c r="E1046" s="16">
        <v>3</v>
      </c>
      <c r="F1046" s="22" t="s">
        <v>916</v>
      </c>
    </row>
    <row r="1047" spans="1:6" s="21" customFormat="1" ht="14.25" customHeight="1">
      <c r="A1047" s="16" t="s">
        <v>371</v>
      </c>
      <c r="B1047" s="16" t="s">
        <v>676</v>
      </c>
      <c r="C1047" s="16">
        <v>1</v>
      </c>
      <c r="D1047" s="16" t="s">
        <v>881</v>
      </c>
      <c r="E1047" s="16">
        <v>4</v>
      </c>
      <c r="F1047" s="22" t="s">
        <v>604</v>
      </c>
    </row>
    <row r="1048" spans="1:6" s="21" customFormat="1" ht="14.25" customHeight="1">
      <c r="A1048" s="16" t="s">
        <v>371</v>
      </c>
      <c r="B1048" s="16" t="s">
        <v>676</v>
      </c>
      <c r="C1048" s="16">
        <v>1</v>
      </c>
      <c r="D1048" s="16" t="s">
        <v>881</v>
      </c>
      <c r="E1048" s="16">
        <v>5</v>
      </c>
      <c r="F1048" s="22" t="s">
        <v>613</v>
      </c>
    </row>
    <row r="1049" spans="1:6" s="21" customFormat="1" ht="14.25" customHeight="1">
      <c r="A1049" s="16" t="s">
        <v>371</v>
      </c>
      <c r="B1049" s="16" t="s">
        <v>676</v>
      </c>
      <c r="C1049" s="16">
        <v>1</v>
      </c>
      <c r="D1049" s="16" t="s">
        <v>881</v>
      </c>
      <c r="E1049" s="16">
        <v>6</v>
      </c>
      <c r="F1049" s="22" t="s">
        <v>917</v>
      </c>
    </row>
    <row r="1050" spans="1:6" s="21" customFormat="1" ht="14.25" customHeight="1">
      <c r="A1050" s="16" t="s">
        <v>371</v>
      </c>
      <c r="B1050" s="16" t="s">
        <v>676</v>
      </c>
      <c r="C1050" s="16">
        <v>1</v>
      </c>
      <c r="D1050" s="16" t="s">
        <v>882</v>
      </c>
      <c r="E1050" s="16">
        <v>7</v>
      </c>
      <c r="F1050" s="22" t="s">
        <v>629</v>
      </c>
    </row>
    <row r="1051" spans="1:6" s="21" customFormat="1" ht="14.25" customHeight="1">
      <c r="A1051" s="16" t="s">
        <v>371</v>
      </c>
      <c r="B1051" s="16" t="s">
        <v>676</v>
      </c>
      <c r="C1051" s="16">
        <v>1</v>
      </c>
      <c r="D1051" s="16" t="s">
        <v>880</v>
      </c>
      <c r="E1051" s="16">
        <v>8</v>
      </c>
      <c r="F1051" s="22" t="s">
        <v>464</v>
      </c>
    </row>
    <row r="1052" spans="1:6" s="21" customFormat="1" ht="14.25" customHeight="1">
      <c r="A1052" s="16" t="s">
        <v>371</v>
      </c>
      <c r="B1052" s="16" t="s">
        <v>676</v>
      </c>
      <c r="C1052" s="16">
        <v>1</v>
      </c>
      <c r="D1052" s="16" t="s">
        <v>882</v>
      </c>
      <c r="E1052" s="16">
        <v>9</v>
      </c>
      <c r="F1052" s="22" t="s">
        <v>843</v>
      </c>
    </row>
    <row r="1053" spans="1:6" s="21" customFormat="1" ht="14.25" customHeight="1">
      <c r="A1053" s="16"/>
      <c r="B1053" s="16"/>
      <c r="C1053" s="16"/>
      <c r="D1053" s="16"/>
      <c r="E1053" s="16"/>
      <c r="F1053" s="16"/>
    </row>
    <row r="1054" spans="1:6" s="21" customFormat="1" ht="14.25" customHeight="1">
      <c r="A1054" s="16" t="s">
        <v>371</v>
      </c>
      <c r="B1054" s="16" t="s">
        <v>533</v>
      </c>
      <c r="C1054" s="16">
        <v>12</v>
      </c>
      <c r="D1054" s="16">
        <v>0</v>
      </c>
      <c r="E1054" s="16"/>
      <c r="F1054" s="16"/>
    </row>
    <row r="1055" spans="1:6" s="21" customFormat="1" ht="14.25" customHeight="1">
      <c r="A1055" s="16" t="s">
        <v>371</v>
      </c>
      <c r="B1055" s="16" t="s">
        <v>533</v>
      </c>
      <c r="C1055" s="16">
        <v>1</v>
      </c>
      <c r="D1055" s="16" t="s">
        <v>880</v>
      </c>
      <c r="E1055" s="16">
        <v>1</v>
      </c>
      <c r="F1055" s="22" t="s">
        <v>918</v>
      </c>
    </row>
    <row r="1056" spans="1:6" s="21" customFormat="1" ht="14.25" customHeight="1">
      <c r="A1056" s="16" t="s">
        <v>371</v>
      </c>
      <c r="B1056" s="16" t="s">
        <v>533</v>
      </c>
      <c r="C1056" s="16">
        <v>1</v>
      </c>
      <c r="D1056" s="16" t="s">
        <v>880</v>
      </c>
      <c r="E1056" s="16">
        <v>2</v>
      </c>
      <c r="F1056" s="22" t="s">
        <v>345</v>
      </c>
    </row>
    <row r="1057" spans="1:6" s="21" customFormat="1" ht="14.25" customHeight="1">
      <c r="A1057" s="16" t="s">
        <v>371</v>
      </c>
      <c r="B1057" s="16" t="s">
        <v>533</v>
      </c>
      <c r="C1057" s="16">
        <v>1</v>
      </c>
      <c r="D1057" s="16" t="s">
        <v>881</v>
      </c>
      <c r="E1057" s="16">
        <v>3</v>
      </c>
      <c r="F1057" s="22" t="s">
        <v>919</v>
      </c>
    </row>
    <row r="1058" spans="1:6" s="21" customFormat="1" ht="14.25" customHeight="1">
      <c r="A1058" s="16" t="s">
        <v>371</v>
      </c>
      <c r="B1058" s="16" t="s">
        <v>533</v>
      </c>
      <c r="C1058" s="16">
        <v>1</v>
      </c>
      <c r="D1058" s="16" t="s">
        <v>882</v>
      </c>
      <c r="E1058" s="16">
        <v>4</v>
      </c>
      <c r="F1058" s="22" t="s">
        <v>853</v>
      </c>
    </row>
    <row r="1059" spans="1:6" s="21" customFormat="1" ht="14.25" customHeight="1">
      <c r="A1059" s="16" t="s">
        <v>371</v>
      </c>
      <c r="B1059" s="16" t="s">
        <v>533</v>
      </c>
      <c r="C1059" s="16">
        <v>1</v>
      </c>
      <c r="D1059" s="16" t="s">
        <v>882</v>
      </c>
      <c r="E1059" s="16">
        <v>5</v>
      </c>
      <c r="F1059" s="22" t="s">
        <v>116</v>
      </c>
    </row>
    <row r="1060" spans="1:6" s="21" customFormat="1" ht="14.25" customHeight="1">
      <c r="A1060" s="16" t="s">
        <v>371</v>
      </c>
      <c r="B1060" s="16" t="s">
        <v>533</v>
      </c>
      <c r="C1060" s="16">
        <v>1</v>
      </c>
      <c r="D1060" s="16" t="s">
        <v>882</v>
      </c>
      <c r="E1060" s="16">
        <v>6</v>
      </c>
      <c r="F1060" s="22" t="s">
        <v>281</v>
      </c>
    </row>
    <row r="1061" spans="1:6" s="21" customFormat="1" ht="14.25" customHeight="1">
      <c r="A1061" s="16"/>
      <c r="B1061" s="16"/>
      <c r="C1061" s="16"/>
      <c r="D1061" s="16"/>
      <c r="E1061" s="16"/>
      <c r="F1061" s="16"/>
    </row>
    <row r="1062" spans="1:6" s="21" customFormat="1" ht="14.25" customHeight="1">
      <c r="A1062" s="16" t="s">
        <v>371</v>
      </c>
      <c r="B1062" s="16" t="s">
        <v>360</v>
      </c>
      <c r="C1062" s="16">
        <v>10</v>
      </c>
      <c r="D1062" s="16">
        <v>0</v>
      </c>
      <c r="E1062" s="16"/>
      <c r="F1062" s="16"/>
    </row>
    <row r="1063" spans="1:6" s="21" customFormat="1" ht="14.25" customHeight="1">
      <c r="A1063" s="16" t="s">
        <v>371</v>
      </c>
      <c r="B1063" s="16" t="s">
        <v>360</v>
      </c>
      <c r="C1063" s="16">
        <v>1</v>
      </c>
      <c r="D1063" s="16" t="s">
        <v>882</v>
      </c>
      <c r="E1063" s="16">
        <v>1</v>
      </c>
      <c r="F1063" s="22" t="s">
        <v>920</v>
      </c>
    </row>
    <row r="1064" spans="1:6" s="21" customFormat="1" ht="14.25" customHeight="1">
      <c r="A1064" s="16" t="s">
        <v>371</v>
      </c>
      <c r="B1064" s="16" t="s">
        <v>360</v>
      </c>
      <c r="C1064" s="16">
        <v>1</v>
      </c>
      <c r="D1064" s="16" t="s">
        <v>880</v>
      </c>
      <c r="E1064" s="16">
        <v>2</v>
      </c>
      <c r="F1064" s="22" t="s">
        <v>921</v>
      </c>
    </row>
    <row r="1065" spans="1:6" s="21" customFormat="1" ht="14.25" customHeight="1">
      <c r="A1065" s="16" t="s">
        <v>371</v>
      </c>
      <c r="B1065" s="16" t="s">
        <v>360</v>
      </c>
      <c r="C1065" s="16">
        <v>1</v>
      </c>
      <c r="D1065" s="16" t="s">
        <v>881</v>
      </c>
      <c r="E1065" s="16">
        <v>3</v>
      </c>
      <c r="F1065" s="22" t="s">
        <v>692</v>
      </c>
    </row>
    <row r="1066" spans="1:6" s="21" customFormat="1" ht="14.25" customHeight="1">
      <c r="A1066" s="16" t="s">
        <v>371</v>
      </c>
      <c r="B1066" s="16" t="s">
        <v>360</v>
      </c>
      <c r="C1066" s="16">
        <v>1</v>
      </c>
      <c r="D1066" s="16" t="s">
        <v>881</v>
      </c>
      <c r="E1066" s="16">
        <v>4</v>
      </c>
      <c r="F1066" s="22" t="s">
        <v>712</v>
      </c>
    </row>
    <row r="1067" spans="1:6" s="21" customFormat="1" ht="14.25" customHeight="1">
      <c r="A1067" s="16" t="s">
        <v>371</v>
      </c>
      <c r="B1067" s="16" t="s">
        <v>360</v>
      </c>
      <c r="C1067" s="16">
        <v>1</v>
      </c>
      <c r="D1067" s="16" t="s">
        <v>881</v>
      </c>
      <c r="E1067" s="16">
        <v>5</v>
      </c>
      <c r="F1067" s="22" t="s">
        <v>384</v>
      </c>
    </row>
    <row r="1068" spans="1:6" s="21" customFormat="1" ht="14.25" customHeight="1">
      <c r="A1068" s="16" t="s">
        <v>371</v>
      </c>
      <c r="B1068" s="16" t="s">
        <v>360</v>
      </c>
      <c r="C1068" s="16">
        <v>1</v>
      </c>
      <c r="D1068" s="16" t="s">
        <v>880</v>
      </c>
      <c r="E1068" s="16">
        <v>6</v>
      </c>
      <c r="F1068" s="22" t="s">
        <v>111</v>
      </c>
    </row>
    <row r="1069" spans="1:6" s="21" customFormat="1" ht="14.25" customHeight="1">
      <c r="A1069" s="16" t="s">
        <v>371</v>
      </c>
      <c r="B1069" s="16" t="s">
        <v>360</v>
      </c>
      <c r="C1069" s="16">
        <v>1</v>
      </c>
      <c r="D1069" s="16" t="s">
        <v>881</v>
      </c>
      <c r="E1069" s="16">
        <v>7</v>
      </c>
      <c r="F1069" s="22" t="s">
        <v>922</v>
      </c>
    </row>
    <row r="1070" spans="1:6" s="21" customFormat="1" ht="14.25" customHeight="1">
      <c r="A1070" s="16" t="s">
        <v>371</v>
      </c>
      <c r="B1070" s="16" t="s">
        <v>360</v>
      </c>
      <c r="C1070" s="16">
        <v>1</v>
      </c>
      <c r="D1070" s="16" t="s">
        <v>881</v>
      </c>
      <c r="E1070" s="16">
        <v>8</v>
      </c>
      <c r="F1070" s="22" t="s">
        <v>923</v>
      </c>
    </row>
    <row r="1071" spans="1:6" s="21" customFormat="1" ht="14.25" customHeight="1">
      <c r="A1071" s="16" t="s">
        <v>371</v>
      </c>
      <c r="B1071" s="16" t="s">
        <v>360</v>
      </c>
      <c r="C1071" s="16">
        <v>1</v>
      </c>
      <c r="D1071" s="16" t="s">
        <v>881</v>
      </c>
      <c r="E1071" s="16">
        <v>9</v>
      </c>
      <c r="F1071" s="22" t="s">
        <v>702</v>
      </c>
    </row>
    <row r="1072" spans="1:6" s="21" customFormat="1" ht="14.25" customHeight="1">
      <c r="A1072" s="16" t="s">
        <v>371</v>
      </c>
      <c r="B1072" s="16" t="s">
        <v>360</v>
      </c>
      <c r="C1072" s="16">
        <v>1</v>
      </c>
      <c r="D1072" s="16" t="s">
        <v>881</v>
      </c>
      <c r="E1072" s="16">
        <v>10</v>
      </c>
      <c r="F1072" s="22" t="s">
        <v>924</v>
      </c>
    </row>
    <row r="1073" spans="1:6" s="21" customFormat="1" ht="14.25" customHeight="1">
      <c r="A1073" s="16" t="s">
        <v>371</v>
      </c>
      <c r="B1073" s="16" t="s">
        <v>360</v>
      </c>
      <c r="C1073" s="16">
        <v>1</v>
      </c>
      <c r="D1073" s="16" t="s">
        <v>881</v>
      </c>
      <c r="E1073" s="16">
        <v>11</v>
      </c>
      <c r="F1073" s="22" t="s">
        <v>12</v>
      </c>
    </row>
    <row r="1074" spans="1:6" s="21" customFormat="1" ht="14.25" customHeight="1">
      <c r="A1074" s="16" t="s">
        <v>371</v>
      </c>
      <c r="B1074" s="16" t="s">
        <v>360</v>
      </c>
      <c r="C1074" s="16">
        <v>1</v>
      </c>
      <c r="D1074" s="16" t="s">
        <v>882</v>
      </c>
      <c r="E1074" s="16">
        <v>12</v>
      </c>
      <c r="F1074" s="22" t="s">
        <v>925</v>
      </c>
    </row>
    <row r="1075" spans="1:6" s="21" customFormat="1" ht="14.25" customHeight="1">
      <c r="A1075" s="16" t="s">
        <v>371</v>
      </c>
      <c r="B1075" s="16" t="s">
        <v>360</v>
      </c>
      <c r="C1075" s="16">
        <v>1</v>
      </c>
      <c r="D1075" s="16" t="s">
        <v>881</v>
      </c>
      <c r="E1075" s="16">
        <v>13</v>
      </c>
      <c r="F1075" s="22" t="s">
        <v>200</v>
      </c>
    </row>
    <row r="1076" spans="1:6" s="21" customFormat="1" ht="14.25" customHeight="1">
      <c r="A1076" s="16"/>
      <c r="B1076" s="16"/>
      <c r="C1076" s="16"/>
      <c r="D1076" s="16"/>
      <c r="E1076" s="16"/>
      <c r="F1076" s="16"/>
    </row>
    <row r="1077" spans="1:6" s="21" customFormat="1" ht="14.25" customHeight="1">
      <c r="A1077" s="16" t="s">
        <v>643</v>
      </c>
      <c r="B1077" s="16" t="s">
        <v>690</v>
      </c>
      <c r="C1077" s="16">
        <v>2</v>
      </c>
      <c r="D1077" s="16">
        <v>1</v>
      </c>
      <c r="E1077" s="16"/>
      <c r="F1077" s="16"/>
    </row>
    <row r="1078" spans="1:6" s="21" customFormat="1" ht="14.25" customHeight="1">
      <c r="A1078" s="16" t="s">
        <v>643</v>
      </c>
      <c r="B1078" s="16" t="s">
        <v>690</v>
      </c>
      <c r="C1078" s="16">
        <v>1</v>
      </c>
      <c r="D1078" s="16" t="s">
        <v>880</v>
      </c>
      <c r="E1078" s="16">
        <v>1</v>
      </c>
      <c r="F1078" s="16" t="s">
        <v>627</v>
      </c>
    </row>
    <row r="1079" spans="1:6" s="21" customFormat="1" ht="14.25" customHeight="1">
      <c r="A1079" s="16" t="s">
        <v>643</v>
      </c>
      <c r="B1079" s="16" t="s">
        <v>690</v>
      </c>
      <c r="C1079" s="16">
        <v>1</v>
      </c>
      <c r="D1079" s="16" t="s">
        <v>880</v>
      </c>
      <c r="E1079" s="16">
        <v>2</v>
      </c>
      <c r="F1079" s="22" t="s">
        <v>926</v>
      </c>
    </row>
    <row r="1080" spans="1:6" s="21" customFormat="1" ht="14.25" customHeight="1">
      <c r="A1080" s="16" t="s">
        <v>643</v>
      </c>
      <c r="B1080" s="16" t="s">
        <v>690</v>
      </c>
      <c r="C1080" s="16">
        <v>1</v>
      </c>
      <c r="D1080" s="16" t="s">
        <v>880</v>
      </c>
      <c r="E1080" s="16">
        <v>3</v>
      </c>
      <c r="F1080" s="22" t="s">
        <v>927</v>
      </c>
    </row>
    <row r="1081" spans="1:6" s="21" customFormat="1" ht="14.25" customHeight="1">
      <c r="A1081" s="16" t="s">
        <v>643</v>
      </c>
      <c r="B1081" s="16" t="s">
        <v>690</v>
      </c>
      <c r="C1081" s="16">
        <v>1</v>
      </c>
      <c r="D1081" s="16" t="s">
        <v>880</v>
      </c>
      <c r="E1081" s="16">
        <v>4</v>
      </c>
      <c r="F1081" s="22" t="s">
        <v>383</v>
      </c>
    </row>
    <row r="1082" spans="1:6" s="21" customFormat="1" ht="14.25" customHeight="1">
      <c r="A1082" s="16" t="s">
        <v>643</v>
      </c>
      <c r="B1082" s="16" t="s">
        <v>690</v>
      </c>
      <c r="C1082" s="16">
        <v>1</v>
      </c>
      <c r="D1082" s="16" t="s">
        <v>880</v>
      </c>
      <c r="E1082" s="16">
        <v>5</v>
      </c>
      <c r="F1082" s="22" t="s">
        <v>76</v>
      </c>
    </row>
    <row r="1083" spans="1:6" s="21" customFormat="1" ht="14.25" customHeight="1">
      <c r="A1083" s="16" t="s">
        <v>643</v>
      </c>
      <c r="B1083" s="16" t="s">
        <v>690</v>
      </c>
      <c r="C1083" s="16">
        <v>2</v>
      </c>
      <c r="D1083" s="16" t="s">
        <v>880</v>
      </c>
      <c r="E1083" s="16">
        <v>6</v>
      </c>
      <c r="F1083" s="22" t="s">
        <v>928</v>
      </c>
    </row>
    <row r="1084" spans="1:6" s="21" customFormat="1" ht="14.25" customHeight="1">
      <c r="A1084" s="16" t="s">
        <v>643</v>
      </c>
      <c r="B1084" s="16" t="s">
        <v>690</v>
      </c>
      <c r="C1084" s="16">
        <v>2</v>
      </c>
      <c r="D1084" s="16" t="s">
        <v>881</v>
      </c>
      <c r="E1084" s="16">
        <v>7</v>
      </c>
      <c r="F1084" s="22" t="s">
        <v>929</v>
      </c>
    </row>
    <row r="1085" spans="1:6" s="21" customFormat="1" ht="14.25" customHeight="1">
      <c r="A1085" s="16" t="s">
        <v>643</v>
      </c>
      <c r="B1085" s="16" t="s">
        <v>690</v>
      </c>
      <c r="C1085" s="16">
        <v>3</v>
      </c>
      <c r="D1085" s="16" t="s">
        <v>880</v>
      </c>
      <c r="E1085" s="16">
        <v>8</v>
      </c>
      <c r="F1085" s="22" t="s">
        <v>248</v>
      </c>
    </row>
    <row r="1086" spans="1:6" s="21" customFormat="1" ht="14.25" customHeight="1">
      <c r="A1086" s="16" t="s">
        <v>643</v>
      </c>
      <c r="B1086" s="16" t="s">
        <v>690</v>
      </c>
      <c r="C1086" s="16">
        <v>3</v>
      </c>
      <c r="D1086" s="16" t="s">
        <v>880</v>
      </c>
      <c r="E1086" s="16">
        <v>9</v>
      </c>
      <c r="F1086" s="22" t="s">
        <v>930</v>
      </c>
    </row>
    <row r="1087" spans="1:6" s="21" customFormat="1" ht="14.25" customHeight="1">
      <c r="A1087" s="16" t="s">
        <v>643</v>
      </c>
      <c r="B1087" s="16" t="s">
        <v>690</v>
      </c>
      <c r="C1087" s="16">
        <v>3</v>
      </c>
      <c r="D1087" s="16" t="s">
        <v>880</v>
      </c>
      <c r="E1087" s="16">
        <v>10</v>
      </c>
      <c r="F1087" s="22" t="s">
        <v>931</v>
      </c>
    </row>
    <row r="1088" spans="1:6" s="21" customFormat="1" ht="14.25" customHeight="1">
      <c r="A1088" s="16" t="s">
        <v>643</v>
      </c>
      <c r="B1088" s="16" t="s">
        <v>690</v>
      </c>
      <c r="C1088" s="16">
        <v>3</v>
      </c>
      <c r="D1088" s="16" t="s">
        <v>881</v>
      </c>
      <c r="E1088" s="16">
        <v>11</v>
      </c>
      <c r="F1088" s="22" t="s">
        <v>440</v>
      </c>
    </row>
    <row r="1089" spans="1:6" ht="14.25" customHeight="1">
      <c r="A1089" s="2" t="s">
        <v>643</v>
      </c>
      <c r="B1089" s="2" t="s">
        <v>690</v>
      </c>
      <c r="C1089" s="2">
        <v>3</v>
      </c>
      <c r="D1089" s="2" t="s">
        <v>880</v>
      </c>
      <c r="E1089" s="2">
        <v>12</v>
      </c>
      <c r="F1089" s="6" t="s">
        <v>519</v>
      </c>
    </row>
    <row r="1090" spans="1:6" ht="14.25" customHeight="1">
      <c r="A1090" s="2" t="s">
        <v>643</v>
      </c>
      <c r="B1090" s="2" t="s">
        <v>690</v>
      </c>
      <c r="C1090" s="2">
        <v>3</v>
      </c>
      <c r="D1090" s="2" t="s">
        <v>880</v>
      </c>
      <c r="E1090" s="2">
        <v>13</v>
      </c>
      <c r="F1090" s="6" t="s">
        <v>766</v>
      </c>
    </row>
    <row r="1091" spans="1:6" ht="14.25" customHeight="1">
      <c r="A1091" s="2" t="s">
        <v>643</v>
      </c>
      <c r="B1091" s="2" t="s">
        <v>690</v>
      </c>
      <c r="C1091" s="2">
        <v>3</v>
      </c>
      <c r="D1091" s="2" t="s">
        <v>881</v>
      </c>
      <c r="E1091" s="2">
        <v>14</v>
      </c>
      <c r="F1091" s="2" t="s">
        <v>501</v>
      </c>
    </row>
    <row r="1092" spans="1:6" ht="14.25" customHeight="1">
      <c r="A1092" s="2"/>
      <c r="B1092" s="2"/>
      <c r="C1092" s="2"/>
      <c r="D1092" s="2"/>
      <c r="E1092" s="2"/>
      <c r="F1092" s="2"/>
    </row>
    <row r="1093" spans="1:6" ht="14.25" customHeight="1">
      <c r="A1093" s="2" t="s">
        <v>643</v>
      </c>
      <c r="B1093" s="2" t="s">
        <v>705</v>
      </c>
      <c r="C1093" s="2">
        <v>0</v>
      </c>
      <c r="D1093" s="2">
        <v>2</v>
      </c>
      <c r="E1093" s="2"/>
      <c r="F1093" s="2"/>
    </row>
    <row r="1094" spans="1:6" ht="14.25" customHeight="1">
      <c r="A1094" s="2" t="s">
        <v>643</v>
      </c>
      <c r="B1094" s="2" t="s">
        <v>705</v>
      </c>
      <c r="C1094" s="2">
        <v>2</v>
      </c>
      <c r="D1094" s="2" t="s">
        <v>880</v>
      </c>
      <c r="E1094" s="2">
        <v>1</v>
      </c>
      <c r="F1094" s="6" t="s">
        <v>932</v>
      </c>
    </row>
    <row r="1095" spans="1:6" ht="14.25" customHeight="1">
      <c r="A1095" s="2" t="s">
        <v>643</v>
      </c>
      <c r="B1095" s="2" t="s">
        <v>705</v>
      </c>
      <c r="C1095" s="2">
        <v>2</v>
      </c>
      <c r="D1095" s="2" t="s">
        <v>881</v>
      </c>
      <c r="E1095" s="2">
        <v>2</v>
      </c>
      <c r="F1095" s="6" t="s">
        <v>933</v>
      </c>
    </row>
    <row r="1096" spans="1:6" ht="14.25" customHeight="1">
      <c r="A1096" s="2" t="s">
        <v>643</v>
      </c>
      <c r="B1096" s="2" t="s">
        <v>705</v>
      </c>
      <c r="C1096" s="2">
        <v>2</v>
      </c>
      <c r="D1096" s="2" t="s">
        <v>881</v>
      </c>
      <c r="E1096" s="2">
        <v>3</v>
      </c>
      <c r="F1096" s="6" t="s">
        <v>782</v>
      </c>
    </row>
    <row r="1097" spans="1:6" ht="14.25" customHeight="1">
      <c r="A1097" s="2" t="s">
        <v>643</v>
      </c>
      <c r="B1097" s="2" t="s">
        <v>705</v>
      </c>
      <c r="C1097" s="2">
        <v>2</v>
      </c>
      <c r="D1097" s="2" t="s">
        <v>881</v>
      </c>
      <c r="E1097" s="2">
        <v>4</v>
      </c>
      <c r="F1097" s="6" t="s">
        <v>244</v>
      </c>
    </row>
    <row r="1098" spans="1:6" ht="14.25" customHeight="1">
      <c r="A1098" s="2" t="s">
        <v>643</v>
      </c>
      <c r="B1098" s="2" t="s">
        <v>705</v>
      </c>
      <c r="C1098" s="2">
        <v>2</v>
      </c>
      <c r="D1098" s="2" t="s">
        <v>881</v>
      </c>
      <c r="E1098" s="2">
        <v>5</v>
      </c>
      <c r="F1098" s="6" t="s">
        <v>224</v>
      </c>
    </row>
    <row r="1099" spans="1:6" ht="14.25" customHeight="1">
      <c r="A1099" s="2" t="s">
        <v>643</v>
      </c>
      <c r="B1099" s="2" t="s">
        <v>705</v>
      </c>
      <c r="C1099" s="2">
        <v>2</v>
      </c>
      <c r="D1099" s="2" t="s">
        <v>881</v>
      </c>
      <c r="E1099" s="2">
        <v>6</v>
      </c>
      <c r="F1099" s="6" t="s">
        <v>934</v>
      </c>
    </row>
    <row r="1100" spans="1:6" ht="14.25" customHeight="1">
      <c r="A1100" s="2" t="s">
        <v>643</v>
      </c>
      <c r="B1100" s="2" t="s">
        <v>705</v>
      </c>
      <c r="C1100" s="2">
        <v>2</v>
      </c>
      <c r="D1100" s="2" t="s">
        <v>880</v>
      </c>
      <c r="E1100" s="2">
        <v>7</v>
      </c>
      <c r="F1100" s="6" t="s">
        <v>935</v>
      </c>
    </row>
    <row r="1101" spans="1:6" ht="14.25" customHeight="1">
      <c r="A1101" s="2" t="s">
        <v>643</v>
      </c>
      <c r="B1101" s="2" t="s">
        <v>705</v>
      </c>
      <c r="C1101" s="2">
        <v>2</v>
      </c>
      <c r="D1101" s="2" t="s">
        <v>880</v>
      </c>
      <c r="E1101" s="2">
        <v>8</v>
      </c>
      <c r="F1101" s="6" t="s">
        <v>774</v>
      </c>
    </row>
    <row r="1102" spans="1:6" ht="14.25" customHeight="1">
      <c r="A1102" s="2" t="s">
        <v>643</v>
      </c>
      <c r="B1102" s="2" t="s">
        <v>705</v>
      </c>
      <c r="C1102" s="2">
        <v>2</v>
      </c>
      <c r="D1102" s="2" t="s">
        <v>880</v>
      </c>
      <c r="E1102" s="2">
        <v>9</v>
      </c>
      <c r="F1102" s="6" t="s">
        <v>6</v>
      </c>
    </row>
    <row r="1103" spans="1:6" ht="14.25" customHeight="1">
      <c r="A1103" s="2" t="s">
        <v>643</v>
      </c>
      <c r="B1103" s="2" t="s">
        <v>705</v>
      </c>
      <c r="C1103" s="2">
        <v>3</v>
      </c>
      <c r="D1103" s="2" t="s">
        <v>881</v>
      </c>
      <c r="E1103" s="2">
        <v>10</v>
      </c>
      <c r="F1103" s="6" t="s">
        <v>936</v>
      </c>
    </row>
    <row r="1104" spans="1:6" ht="14.25" customHeight="1">
      <c r="A1104" s="2" t="s">
        <v>643</v>
      </c>
      <c r="B1104" s="2" t="s">
        <v>705</v>
      </c>
      <c r="C1104" s="2">
        <v>3</v>
      </c>
      <c r="D1104" s="2" t="s">
        <v>881</v>
      </c>
      <c r="E1104" s="2">
        <v>11</v>
      </c>
      <c r="F1104" s="6" t="s">
        <v>937</v>
      </c>
    </row>
    <row r="1105" spans="1:6" ht="14.25" customHeight="1">
      <c r="A1105" s="2" t="s">
        <v>643</v>
      </c>
      <c r="B1105" s="2" t="s">
        <v>705</v>
      </c>
      <c r="C1105" s="2">
        <v>3</v>
      </c>
      <c r="D1105" s="2" t="s">
        <v>880</v>
      </c>
      <c r="E1105" s="2">
        <v>12</v>
      </c>
      <c r="F1105" s="6" t="s">
        <v>938</v>
      </c>
    </row>
    <row r="1106" spans="1:6" ht="14.25" customHeight="1">
      <c r="A1106" s="2" t="s">
        <v>643</v>
      </c>
      <c r="B1106" s="2" t="s">
        <v>705</v>
      </c>
      <c r="C1106" s="2">
        <v>3</v>
      </c>
      <c r="D1106" s="2" t="s">
        <v>881</v>
      </c>
      <c r="E1106" s="2">
        <v>13</v>
      </c>
      <c r="F1106" s="6" t="s">
        <v>777</v>
      </c>
    </row>
    <row r="1107" spans="1:6" ht="14.25" customHeight="1">
      <c r="A1107" s="2" t="s">
        <v>643</v>
      </c>
      <c r="B1107" s="2" t="s">
        <v>705</v>
      </c>
      <c r="C1107" s="2">
        <v>3</v>
      </c>
      <c r="D1107" s="2" t="s">
        <v>881</v>
      </c>
      <c r="E1107" s="2">
        <v>14</v>
      </c>
      <c r="F1107" s="6" t="s">
        <v>291</v>
      </c>
    </row>
    <row r="1108" spans="1:6" ht="14.25" customHeight="1">
      <c r="A1108" s="2" t="s">
        <v>643</v>
      </c>
      <c r="B1108" s="2" t="s">
        <v>705</v>
      </c>
      <c r="C1108" s="2">
        <v>3</v>
      </c>
      <c r="D1108" s="2" t="s">
        <v>881</v>
      </c>
      <c r="E1108" s="2">
        <v>15</v>
      </c>
      <c r="F1108" s="6" t="s">
        <v>939</v>
      </c>
    </row>
    <row r="1109" spans="1:6" ht="14.25" customHeight="1">
      <c r="A1109" s="2" t="s">
        <v>643</v>
      </c>
      <c r="B1109" s="2" t="s">
        <v>705</v>
      </c>
      <c r="C1109" s="2">
        <v>3</v>
      </c>
      <c r="D1109" s="2" t="s">
        <v>881</v>
      </c>
      <c r="E1109" s="2">
        <v>16</v>
      </c>
      <c r="F1109" s="6" t="s">
        <v>940</v>
      </c>
    </row>
    <row r="1110" spans="1:6" ht="14.25" customHeight="1">
      <c r="A1110" s="2" t="s">
        <v>643</v>
      </c>
      <c r="B1110" s="2" t="s">
        <v>705</v>
      </c>
      <c r="C1110" s="2">
        <v>3</v>
      </c>
      <c r="D1110" s="2" t="s">
        <v>881</v>
      </c>
      <c r="E1110" s="2">
        <v>17</v>
      </c>
      <c r="F1110" s="6" t="s">
        <v>864</v>
      </c>
    </row>
    <row r="1111" spans="1:6" ht="14.25" customHeight="1">
      <c r="A1111" s="2" t="s">
        <v>643</v>
      </c>
      <c r="B1111" s="2" t="s">
        <v>705</v>
      </c>
      <c r="C1111" s="2">
        <v>3</v>
      </c>
      <c r="D1111" s="2" t="s">
        <v>881</v>
      </c>
      <c r="E1111" s="2">
        <v>18</v>
      </c>
      <c r="F1111" s="6" t="s">
        <v>275</v>
      </c>
    </row>
    <row r="1112" spans="1:6" ht="14.25" customHeight="1">
      <c r="A1112" s="2" t="s">
        <v>643</v>
      </c>
      <c r="B1112" s="2" t="s">
        <v>705</v>
      </c>
      <c r="C1112" s="2">
        <v>3</v>
      </c>
      <c r="D1112" s="2" t="s">
        <v>882</v>
      </c>
      <c r="E1112" s="2">
        <v>19</v>
      </c>
      <c r="F1112" s="6" t="s">
        <v>844</v>
      </c>
    </row>
    <row r="1113" spans="1:6" ht="14.25" customHeight="1">
      <c r="A1113" s="2" t="s">
        <v>643</v>
      </c>
      <c r="B1113" s="2" t="s">
        <v>705</v>
      </c>
      <c r="C1113" s="2">
        <v>3</v>
      </c>
      <c r="D1113" s="2" t="s">
        <v>880</v>
      </c>
      <c r="E1113" s="2">
        <v>20</v>
      </c>
      <c r="F1113" s="6" t="s">
        <v>125</v>
      </c>
    </row>
    <row r="1114" spans="1:6" ht="14.25" customHeight="1">
      <c r="A1114" s="2" t="s">
        <v>643</v>
      </c>
      <c r="B1114" s="2" t="s">
        <v>705</v>
      </c>
      <c r="C1114" s="2">
        <v>3</v>
      </c>
      <c r="D1114" s="2" t="s">
        <v>881</v>
      </c>
      <c r="E1114" s="2">
        <v>21</v>
      </c>
      <c r="F1114" s="6" t="s">
        <v>941</v>
      </c>
    </row>
    <row r="1115" spans="1:6" ht="14.25" customHeight="1">
      <c r="A1115" s="2" t="s">
        <v>643</v>
      </c>
      <c r="B1115" s="2" t="s">
        <v>705</v>
      </c>
      <c r="C1115" s="2">
        <v>3</v>
      </c>
      <c r="D1115" s="2" t="s">
        <v>881</v>
      </c>
      <c r="E1115" s="2">
        <v>22</v>
      </c>
      <c r="F1115" s="6" t="s">
        <v>942</v>
      </c>
    </row>
    <row r="1116" spans="1:6" ht="14.25" customHeight="1">
      <c r="A1116" s="2" t="s">
        <v>643</v>
      </c>
      <c r="B1116" s="2" t="s">
        <v>705</v>
      </c>
      <c r="C1116" s="2">
        <v>3</v>
      </c>
      <c r="D1116" s="2" t="s">
        <v>881</v>
      </c>
      <c r="E1116" s="2">
        <v>23</v>
      </c>
      <c r="F1116" s="6" t="s">
        <v>389</v>
      </c>
    </row>
    <row r="1117" spans="1:6" ht="14.25" customHeight="1">
      <c r="A1117" s="2" t="s">
        <v>643</v>
      </c>
      <c r="B1117" s="2" t="s">
        <v>705</v>
      </c>
      <c r="C1117" s="2">
        <v>3</v>
      </c>
      <c r="D1117" s="2" t="s">
        <v>881</v>
      </c>
      <c r="E1117" s="2">
        <v>24</v>
      </c>
      <c r="F1117" s="2" t="s">
        <v>445</v>
      </c>
    </row>
    <row r="1118" spans="1:6" ht="14.25" customHeight="1">
      <c r="A1118" s="2" t="s">
        <v>643</v>
      </c>
      <c r="B1118" s="2" t="s">
        <v>705</v>
      </c>
      <c r="C1118" s="2">
        <v>3</v>
      </c>
      <c r="D1118" s="2" t="s">
        <v>881</v>
      </c>
      <c r="E1118" s="2">
        <v>25</v>
      </c>
      <c r="F1118" s="2" t="s">
        <v>698</v>
      </c>
    </row>
    <row r="1119" spans="1:6" ht="14.25" customHeight="1">
      <c r="A1119" s="2"/>
      <c r="B1119" s="2"/>
      <c r="C1119" s="2"/>
      <c r="E1119" s="2"/>
      <c r="F1119" s="2"/>
    </row>
    <row r="1120" spans="1:6" ht="14.25" customHeight="1">
      <c r="A1120" s="2" t="s">
        <v>643</v>
      </c>
      <c r="B1120" s="2" t="s">
        <v>738</v>
      </c>
      <c r="C1120" s="2">
        <v>0</v>
      </c>
      <c r="D1120">
        <v>2</v>
      </c>
      <c r="E1120" s="2"/>
      <c r="F1120" s="2"/>
    </row>
    <row r="1121" spans="1:6" ht="14.25" customHeight="1">
      <c r="A1121" s="2" t="s">
        <v>643</v>
      </c>
      <c r="B1121" s="2" t="s">
        <v>738</v>
      </c>
      <c r="C1121" s="2">
        <v>2</v>
      </c>
      <c r="D1121" s="2" t="s">
        <v>880</v>
      </c>
      <c r="E1121" s="2">
        <v>1</v>
      </c>
      <c r="F1121" s="2" t="s">
        <v>233</v>
      </c>
    </row>
    <row r="1122" spans="1:6" ht="14.25" customHeight="1">
      <c r="A1122" s="2" t="s">
        <v>643</v>
      </c>
      <c r="B1122" s="2" t="s">
        <v>738</v>
      </c>
      <c r="C1122" s="2">
        <v>2</v>
      </c>
      <c r="D1122" s="2" t="s">
        <v>881</v>
      </c>
      <c r="E1122" s="2">
        <v>2</v>
      </c>
      <c r="F1122" s="2" t="s">
        <v>343</v>
      </c>
    </row>
    <row r="1123" spans="1:6" ht="14.25" customHeight="1">
      <c r="A1123" s="2" t="s">
        <v>643</v>
      </c>
      <c r="B1123" s="2" t="s">
        <v>738</v>
      </c>
      <c r="C1123" s="2">
        <v>2</v>
      </c>
      <c r="D1123" s="2" t="s">
        <v>880</v>
      </c>
      <c r="E1123" s="2">
        <v>3</v>
      </c>
      <c r="F1123" s="2" t="s">
        <v>851</v>
      </c>
    </row>
    <row r="1124" spans="1:6" ht="14.25" customHeight="1">
      <c r="A1124" s="2" t="s">
        <v>643</v>
      </c>
      <c r="B1124" s="2" t="s">
        <v>738</v>
      </c>
      <c r="C1124" s="2">
        <v>2</v>
      </c>
      <c r="D1124" s="2" t="s">
        <v>881</v>
      </c>
      <c r="E1124" s="2">
        <v>4</v>
      </c>
      <c r="F1124" s="2" t="s">
        <v>181</v>
      </c>
    </row>
    <row r="1125" spans="1:6" ht="14.25" customHeight="1">
      <c r="A1125" s="2"/>
      <c r="B1125" s="2"/>
      <c r="C1125" s="2"/>
      <c r="D1125" s="2"/>
      <c r="E1125" s="2"/>
      <c r="F1125" s="2"/>
    </row>
    <row r="1126" spans="1:6" ht="14.25" customHeight="1">
      <c r="A1126" s="2" t="s">
        <v>643</v>
      </c>
      <c r="B1126" s="2" t="s">
        <v>424</v>
      </c>
      <c r="C1126" s="2">
        <v>1</v>
      </c>
      <c r="D1126" s="2">
        <v>3</v>
      </c>
      <c r="E1126" s="2"/>
      <c r="F1126" s="2"/>
    </row>
    <row r="1127" spans="1:6" ht="14.25" customHeight="1">
      <c r="A1127" s="2" t="s">
        <v>643</v>
      </c>
      <c r="B1127" s="2" t="s">
        <v>424</v>
      </c>
      <c r="C1127" s="2">
        <v>1</v>
      </c>
      <c r="D1127" s="2" t="s">
        <v>880</v>
      </c>
      <c r="E1127" s="2">
        <v>1</v>
      </c>
      <c r="F1127" s="6" t="s">
        <v>943</v>
      </c>
    </row>
    <row r="1128" spans="1:6" ht="14.25" customHeight="1">
      <c r="A1128" s="2" t="s">
        <v>643</v>
      </c>
      <c r="B1128" s="2" t="s">
        <v>424</v>
      </c>
      <c r="C1128" s="2">
        <v>1</v>
      </c>
      <c r="D1128" s="2" t="s">
        <v>880</v>
      </c>
      <c r="E1128" s="2">
        <v>2</v>
      </c>
      <c r="F1128" s="2" t="s">
        <v>102</v>
      </c>
    </row>
    <row r="1129" spans="1:6" ht="14.25" customHeight="1">
      <c r="A1129" s="2" t="s">
        <v>643</v>
      </c>
      <c r="B1129" s="2" t="s">
        <v>424</v>
      </c>
      <c r="C1129" s="2">
        <v>1</v>
      </c>
      <c r="D1129" s="2" t="s">
        <v>881</v>
      </c>
      <c r="E1129" s="2">
        <v>3</v>
      </c>
      <c r="F1129" s="2" t="s">
        <v>472</v>
      </c>
    </row>
    <row r="1130" spans="1:6" ht="14.25" customHeight="1">
      <c r="A1130" s="2" t="s">
        <v>643</v>
      </c>
      <c r="B1130" s="2" t="s">
        <v>424</v>
      </c>
      <c r="C1130" s="2">
        <v>2</v>
      </c>
      <c r="D1130" s="2" t="s">
        <v>880</v>
      </c>
      <c r="E1130" s="2">
        <v>4</v>
      </c>
      <c r="F1130" s="6" t="s">
        <v>944</v>
      </c>
    </row>
    <row r="1131" spans="1:6" ht="14.25" customHeight="1">
      <c r="A1131" s="2" t="s">
        <v>643</v>
      </c>
      <c r="B1131" s="2" t="s">
        <v>424</v>
      </c>
      <c r="C1131" s="2">
        <v>2</v>
      </c>
      <c r="D1131" s="2" t="s">
        <v>880</v>
      </c>
      <c r="E1131" s="2">
        <v>5</v>
      </c>
      <c r="F1131" s="2" t="s">
        <v>416</v>
      </c>
    </row>
    <row r="1132" spans="1:6" ht="14.25" customHeight="1">
      <c r="A1132" s="2" t="s">
        <v>643</v>
      </c>
      <c r="B1132" s="2" t="s">
        <v>424</v>
      </c>
      <c r="C1132" s="2">
        <v>2</v>
      </c>
      <c r="D1132" s="2" t="s">
        <v>881</v>
      </c>
      <c r="E1132" s="2">
        <v>6</v>
      </c>
      <c r="F1132" s="2" t="s">
        <v>442</v>
      </c>
    </row>
    <row r="1133" spans="1:6" ht="14.25" customHeight="1">
      <c r="A1133" s="2" t="s">
        <v>643</v>
      </c>
      <c r="B1133" s="2" t="s">
        <v>424</v>
      </c>
      <c r="C1133" s="2">
        <v>3</v>
      </c>
      <c r="D1133" s="2" t="s">
        <v>881</v>
      </c>
      <c r="E1133" s="2">
        <v>7</v>
      </c>
      <c r="F1133" s="2" t="s">
        <v>328</v>
      </c>
    </row>
    <row r="1134" spans="1:6" ht="14.25" customHeight="1">
      <c r="A1134" s="2" t="s">
        <v>643</v>
      </c>
      <c r="B1134" s="2" t="s">
        <v>424</v>
      </c>
      <c r="C1134" s="2">
        <v>3</v>
      </c>
      <c r="D1134" s="2" t="s">
        <v>881</v>
      </c>
      <c r="E1134" s="2">
        <v>8</v>
      </c>
      <c r="F1134" s="2" t="s">
        <v>574</v>
      </c>
    </row>
    <row r="1135" spans="1:6" ht="14.25" customHeight="1">
      <c r="A1135" s="2" t="s">
        <v>643</v>
      </c>
      <c r="B1135" s="2" t="s">
        <v>424</v>
      </c>
      <c r="C1135" s="2">
        <v>3</v>
      </c>
      <c r="D1135" s="2" t="s">
        <v>881</v>
      </c>
      <c r="E1135" s="2">
        <v>9</v>
      </c>
      <c r="F1135" s="2" t="s">
        <v>60</v>
      </c>
    </row>
    <row r="1136" spans="1:6" ht="14.25" customHeight="1">
      <c r="A1136" s="2" t="s">
        <v>643</v>
      </c>
      <c r="B1136" s="2" t="s">
        <v>424</v>
      </c>
      <c r="C1136" s="2">
        <v>3</v>
      </c>
      <c r="D1136" s="2" t="s">
        <v>881</v>
      </c>
      <c r="E1136" s="2">
        <v>10</v>
      </c>
      <c r="F1136" s="2" t="s">
        <v>594</v>
      </c>
    </row>
    <row r="1137" spans="1:6" ht="14.25" customHeight="1">
      <c r="A1137" s="2" t="s">
        <v>643</v>
      </c>
      <c r="B1137" s="2" t="s">
        <v>424</v>
      </c>
      <c r="C1137" s="2">
        <v>3</v>
      </c>
      <c r="D1137" s="2" t="s">
        <v>880</v>
      </c>
      <c r="E1137" s="2">
        <v>11</v>
      </c>
      <c r="F1137" s="2" t="s">
        <v>669</v>
      </c>
    </row>
    <row r="1138" spans="1:6" ht="14.25" customHeight="1">
      <c r="A1138" s="2"/>
      <c r="B1138" s="2"/>
      <c r="C1138" s="2"/>
      <c r="D1138" s="2"/>
      <c r="E1138" s="2"/>
      <c r="F1138" s="2"/>
    </row>
    <row r="1139" spans="1:6" ht="14.25" customHeight="1">
      <c r="A1139" s="2" t="s">
        <v>643</v>
      </c>
      <c r="B1139" s="2" t="s">
        <v>141</v>
      </c>
      <c r="C1139" s="2">
        <v>3</v>
      </c>
      <c r="D1139" s="2">
        <v>5</v>
      </c>
      <c r="E1139" s="2"/>
      <c r="F1139" s="2"/>
    </row>
    <row r="1140" spans="1:6" ht="14.25" customHeight="1">
      <c r="A1140" s="2" t="s">
        <v>643</v>
      </c>
      <c r="B1140" s="2" t="s">
        <v>141</v>
      </c>
      <c r="C1140" s="2">
        <v>1</v>
      </c>
      <c r="D1140" s="2" t="s">
        <v>880</v>
      </c>
      <c r="E1140" s="2">
        <v>1</v>
      </c>
      <c r="F1140" s="2" t="s">
        <v>179</v>
      </c>
    </row>
    <row r="1141" spans="1:6" ht="14.25" customHeight="1">
      <c r="A1141" s="2" t="s">
        <v>643</v>
      </c>
      <c r="B1141" s="2" t="s">
        <v>141</v>
      </c>
      <c r="C1141" s="2">
        <v>1</v>
      </c>
      <c r="D1141" s="2" t="s">
        <v>881</v>
      </c>
      <c r="E1141" s="2">
        <v>2</v>
      </c>
      <c r="F1141" s="2" t="s">
        <v>169</v>
      </c>
    </row>
    <row r="1142" spans="1:6" ht="14.25" customHeight="1">
      <c r="A1142" s="2" t="s">
        <v>643</v>
      </c>
      <c r="B1142" s="2" t="s">
        <v>141</v>
      </c>
      <c r="C1142" s="2">
        <v>1</v>
      </c>
      <c r="D1142" s="2" t="s">
        <v>881</v>
      </c>
      <c r="E1142" s="2">
        <v>3</v>
      </c>
      <c r="F1142" s="2" t="s">
        <v>489</v>
      </c>
    </row>
    <row r="1143" spans="1:6" ht="14.25" customHeight="1">
      <c r="A1143" s="2" t="s">
        <v>643</v>
      </c>
      <c r="B1143" s="2" t="s">
        <v>141</v>
      </c>
      <c r="C1143" s="2">
        <v>1</v>
      </c>
      <c r="D1143" s="2" t="s">
        <v>880</v>
      </c>
      <c r="E1143" s="2">
        <v>4</v>
      </c>
      <c r="F1143" s="2" t="s">
        <v>312</v>
      </c>
    </row>
    <row r="1144" spans="1:6" ht="14.25" customHeight="1">
      <c r="A1144" s="2" t="s">
        <v>643</v>
      </c>
      <c r="B1144" s="2" t="s">
        <v>141</v>
      </c>
      <c r="C1144" s="2">
        <v>1</v>
      </c>
      <c r="D1144" s="2" t="s">
        <v>880</v>
      </c>
      <c r="E1144" s="2">
        <v>5</v>
      </c>
      <c r="F1144" s="2" t="s">
        <v>341</v>
      </c>
    </row>
    <row r="1145" spans="1:6" ht="14.25" customHeight="1">
      <c r="A1145" s="2" t="s">
        <v>643</v>
      </c>
      <c r="B1145" s="2" t="s">
        <v>141</v>
      </c>
      <c r="C1145" s="2">
        <v>2</v>
      </c>
      <c r="D1145" s="2" t="s">
        <v>881</v>
      </c>
      <c r="E1145" s="2">
        <v>6</v>
      </c>
      <c r="F1145" s="6" t="s">
        <v>945</v>
      </c>
    </row>
    <row r="1146" spans="1:6" ht="14.25" customHeight="1">
      <c r="A1146" s="2" t="s">
        <v>643</v>
      </c>
      <c r="B1146" s="2" t="s">
        <v>141</v>
      </c>
      <c r="C1146" s="2">
        <v>2</v>
      </c>
      <c r="D1146" s="2" t="s">
        <v>881</v>
      </c>
      <c r="E1146" s="2">
        <v>7</v>
      </c>
      <c r="F1146" s="6" t="s">
        <v>525</v>
      </c>
    </row>
    <row r="1147" spans="1:6" ht="14.25" customHeight="1">
      <c r="A1147" s="2" t="s">
        <v>643</v>
      </c>
      <c r="B1147" s="2" t="s">
        <v>141</v>
      </c>
      <c r="C1147" s="2">
        <v>2</v>
      </c>
      <c r="D1147" s="2" t="s">
        <v>882</v>
      </c>
      <c r="E1147" s="2">
        <v>8</v>
      </c>
      <c r="F1147" s="6" t="s">
        <v>946</v>
      </c>
    </row>
    <row r="1148" spans="1:6" ht="14.25" customHeight="1">
      <c r="A1148" s="2" t="s">
        <v>643</v>
      </c>
      <c r="B1148" s="2" t="s">
        <v>141</v>
      </c>
      <c r="C1148" s="2">
        <v>2</v>
      </c>
      <c r="D1148" s="2" t="s">
        <v>881</v>
      </c>
      <c r="E1148" s="2">
        <v>9</v>
      </c>
      <c r="F1148" s="6" t="s">
        <v>947</v>
      </c>
    </row>
    <row r="1149" spans="1:6" ht="14.25" customHeight="1">
      <c r="A1149" s="2" t="s">
        <v>643</v>
      </c>
      <c r="B1149" s="2" t="s">
        <v>141</v>
      </c>
      <c r="C1149" s="2">
        <v>2</v>
      </c>
      <c r="D1149" s="2" t="s">
        <v>880</v>
      </c>
      <c r="E1149" s="2">
        <v>10</v>
      </c>
      <c r="F1149" s="6" t="s">
        <v>263</v>
      </c>
    </row>
    <row r="1150" spans="1:6" ht="14.25" customHeight="1">
      <c r="A1150" s="2" t="s">
        <v>643</v>
      </c>
      <c r="B1150" s="2" t="s">
        <v>141</v>
      </c>
      <c r="C1150" s="2">
        <v>2</v>
      </c>
      <c r="D1150" s="2" t="s">
        <v>882</v>
      </c>
      <c r="E1150" s="2">
        <v>11</v>
      </c>
      <c r="F1150" s="6" t="s">
        <v>948</v>
      </c>
    </row>
    <row r="1151" spans="1:6" ht="14.25" customHeight="1">
      <c r="A1151" s="2" t="s">
        <v>643</v>
      </c>
      <c r="B1151" s="2" t="s">
        <v>141</v>
      </c>
      <c r="C1151" s="2">
        <v>2</v>
      </c>
      <c r="D1151" s="2" t="s">
        <v>881</v>
      </c>
      <c r="E1151" s="2">
        <v>12</v>
      </c>
      <c r="F1151" s="2" t="s">
        <v>482</v>
      </c>
    </row>
    <row r="1152" spans="1:6" ht="14.25" customHeight="1">
      <c r="A1152" s="2" t="s">
        <v>643</v>
      </c>
      <c r="B1152" s="2" t="s">
        <v>141</v>
      </c>
      <c r="C1152" s="2">
        <v>2</v>
      </c>
      <c r="D1152" s="2" t="s">
        <v>880</v>
      </c>
      <c r="E1152" s="2">
        <v>13</v>
      </c>
      <c r="F1152" s="2" t="s">
        <v>707</v>
      </c>
    </row>
    <row r="1153" spans="1:6" ht="14.25" customHeight="1">
      <c r="A1153" s="2" t="s">
        <v>643</v>
      </c>
      <c r="B1153" s="2" t="s">
        <v>141</v>
      </c>
      <c r="C1153" s="2">
        <v>2</v>
      </c>
      <c r="D1153" s="2" t="s">
        <v>881</v>
      </c>
      <c r="E1153" s="2">
        <v>14</v>
      </c>
      <c r="F1153" s="2" t="s">
        <v>21</v>
      </c>
    </row>
    <row r="1154" spans="1:6" ht="14.25" customHeight="1">
      <c r="A1154" s="2" t="s">
        <v>643</v>
      </c>
      <c r="B1154" s="2" t="s">
        <v>141</v>
      </c>
      <c r="C1154" s="2">
        <v>3</v>
      </c>
      <c r="D1154" s="2" t="s">
        <v>881</v>
      </c>
      <c r="E1154" s="2">
        <v>15</v>
      </c>
      <c r="F1154" s="2" t="s">
        <v>52</v>
      </c>
    </row>
    <row r="1155" spans="1:6" ht="14.25" customHeight="1">
      <c r="A1155" s="2" t="s">
        <v>643</v>
      </c>
      <c r="B1155" s="2" t="s">
        <v>141</v>
      </c>
      <c r="C1155" s="2">
        <v>3</v>
      </c>
      <c r="D1155" s="2" t="s">
        <v>881</v>
      </c>
      <c r="E1155" s="2">
        <v>16</v>
      </c>
      <c r="F1155" s="2" t="s">
        <v>115</v>
      </c>
    </row>
    <row r="1156" spans="1:6" ht="14.25" customHeight="1">
      <c r="A1156" s="2" t="s">
        <v>643</v>
      </c>
      <c r="B1156" s="2" t="s">
        <v>141</v>
      </c>
      <c r="C1156" s="2">
        <v>3</v>
      </c>
      <c r="D1156" s="2" t="s">
        <v>882</v>
      </c>
      <c r="E1156" s="2">
        <v>17</v>
      </c>
      <c r="F1156" s="2" t="s">
        <v>95</v>
      </c>
    </row>
    <row r="1157" spans="1:6" ht="14.25" customHeight="1">
      <c r="A1157" s="2" t="s">
        <v>643</v>
      </c>
      <c r="B1157" s="2" t="s">
        <v>141</v>
      </c>
      <c r="C1157" s="2">
        <v>3</v>
      </c>
      <c r="D1157" s="2" t="s">
        <v>882</v>
      </c>
      <c r="E1157" s="2">
        <v>18</v>
      </c>
      <c r="F1157" s="2" t="s">
        <v>71</v>
      </c>
    </row>
    <row r="1158" spans="1:6" ht="14.25" customHeight="1">
      <c r="A1158" s="2" t="s">
        <v>643</v>
      </c>
      <c r="B1158" s="2" t="s">
        <v>141</v>
      </c>
      <c r="C1158" s="2">
        <v>3</v>
      </c>
      <c r="D1158" s="2" t="s">
        <v>880</v>
      </c>
      <c r="E1158" s="2">
        <v>19</v>
      </c>
      <c r="F1158" s="2" t="s">
        <v>313</v>
      </c>
    </row>
    <row r="1159" spans="1:6" ht="14.25" customHeight="1">
      <c r="A1159" s="2" t="s">
        <v>643</v>
      </c>
      <c r="B1159" s="2" t="s">
        <v>141</v>
      </c>
      <c r="C1159" s="2">
        <v>3</v>
      </c>
      <c r="D1159" s="2" t="s">
        <v>881</v>
      </c>
      <c r="E1159" s="2">
        <v>20</v>
      </c>
      <c r="F1159" s="2" t="s">
        <v>186</v>
      </c>
    </row>
    <row r="1160" spans="1:6" ht="14.25" customHeight="1">
      <c r="A1160" s="2"/>
      <c r="B1160" s="2"/>
      <c r="C1160" s="2"/>
      <c r="D1160" s="2"/>
      <c r="E1160" s="2"/>
      <c r="F1160" s="2"/>
    </row>
    <row r="1161" spans="1:6" ht="14.25" customHeight="1">
      <c r="A1161" s="2" t="s">
        <v>643</v>
      </c>
      <c r="B1161" s="2" t="s">
        <v>430</v>
      </c>
      <c r="C1161" s="2">
        <v>0</v>
      </c>
      <c r="D1161" s="2">
        <v>2</v>
      </c>
      <c r="E1161" s="2"/>
      <c r="F1161" s="2"/>
    </row>
    <row r="1162" spans="1:6" ht="14.25" customHeight="1">
      <c r="A1162" s="2" t="s">
        <v>643</v>
      </c>
      <c r="B1162" s="2" t="s">
        <v>430</v>
      </c>
      <c r="C1162" s="2">
        <v>2</v>
      </c>
      <c r="D1162" s="2" t="s">
        <v>880</v>
      </c>
      <c r="E1162" s="2">
        <v>1</v>
      </c>
      <c r="F1162" s="2" t="s">
        <v>484</v>
      </c>
    </row>
    <row r="1163" spans="1:6" ht="14.25" customHeight="1">
      <c r="A1163" s="2" t="s">
        <v>643</v>
      </c>
      <c r="B1163" s="2" t="s">
        <v>430</v>
      </c>
      <c r="C1163" s="2">
        <v>2</v>
      </c>
      <c r="D1163" s="2" t="s">
        <v>881</v>
      </c>
      <c r="E1163" s="2">
        <v>2</v>
      </c>
      <c r="F1163" s="2" t="s">
        <v>255</v>
      </c>
    </row>
    <row r="1164" spans="1:6" ht="14.25" customHeight="1">
      <c r="A1164" s="2" t="s">
        <v>643</v>
      </c>
      <c r="B1164" s="2" t="s">
        <v>430</v>
      </c>
      <c r="C1164" s="2">
        <v>2</v>
      </c>
      <c r="D1164" s="2" t="s">
        <v>880</v>
      </c>
      <c r="E1164" s="2">
        <v>3</v>
      </c>
      <c r="F1164" s="2" t="s">
        <v>126</v>
      </c>
    </row>
    <row r="1165" spans="1:6" ht="14.25" customHeight="1">
      <c r="A1165" s="2" t="s">
        <v>643</v>
      </c>
      <c r="B1165" s="2" t="s">
        <v>430</v>
      </c>
      <c r="C1165" s="2">
        <v>2</v>
      </c>
      <c r="D1165" s="2" t="s">
        <v>881</v>
      </c>
      <c r="E1165" s="2">
        <v>4</v>
      </c>
      <c r="F1165" s="2" t="s">
        <v>138</v>
      </c>
    </row>
    <row r="1166" spans="1:6" ht="14.25" customHeight="1">
      <c r="A1166" s="2" t="s">
        <v>643</v>
      </c>
      <c r="B1166" s="2" t="s">
        <v>430</v>
      </c>
      <c r="C1166" s="2">
        <v>2</v>
      </c>
      <c r="D1166" s="2" t="s">
        <v>880</v>
      </c>
      <c r="E1166" s="2">
        <v>5</v>
      </c>
      <c r="F1166" s="2" t="s">
        <v>647</v>
      </c>
    </row>
    <row r="1167" spans="1:6" ht="14.25" customHeight="1">
      <c r="A1167" s="2" t="s">
        <v>643</v>
      </c>
      <c r="B1167" s="2" t="s">
        <v>430</v>
      </c>
      <c r="C1167" s="2">
        <v>2</v>
      </c>
      <c r="D1167" s="2" t="s">
        <v>880</v>
      </c>
      <c r="E1167" s="2">
        <v>6</v>
      </c>
      <c r="F1167" s="8" t="s">
        <v>949</v>
      </c>
    </row>
    <row r="1168" spans="1:6" ht="14.25" customHeight="1">
      <c r="A1168" s="2" t="s">
        <v>643</v>
      </c>
      <c r="B1168" s="2" t="s">
        <v>430</v>
      </c>
      <c r="C1168" s="2">
        <v>2</v>
      </c>
      <c r="D1168" s="2" t="s">
        <v>880</v>
      </c>
      <c r="E1168" s="2">
        <v>7</v>
      </c>
      <c r="F1168" s="8" t="s">
        <v>950</v>
      </c>
    </row>
    <row r="1169" spans="1:6" ht="14.25" customHeight="1">
      <c r="A1169" s="2" t="s">
        <v>643</v>
      </c>
      <c r="B1169" s="2" t="s">
        <v>430</v>
      </c>
      <c r="C1169" s="2">
        <v>3</v>
      </c>
      <c r="D1169" s="7" t="s">
        <v>881</v>
      </c>
      <c r="E1169" s="2">
        <v>8</v>
      </c>
      <c r="F1169" s="2" t="s">
        <v>429</v>
      </c>
    </row>
    <row r="1170" spans="1:6" ht="14.25" customHeight="1">
      <c r="A1170" s="2" t="s">
        <v>643</v>
      </c>
      <c r="B1170" s="2" t="s">
        <v>430</v>
      </c>
      <c r="C1170" s="2">
        <v>3</v>
      </c>
      <c r="D1170" s="7" t="s">
        <v>880</v>
      </c>
      <c r="E1170" s="2">
        <v>9</v>
      </c>
      <c r="F1170" s="2" t="s">
        <v>311</v>
      </c>
    </row>
    <row r="1171" spans="1:6" ht="14.25" customHeight="1">
      <c r="A1171" s="2" t="s">
        <v>643</v>
      </c>
      <c r="B1171" s="2" t="s">
        <v>430</v>
      </c>
      <c r="C1171" s="2">
        <v>3</v>
      </c>
      <c r="D1171" s="7" t="s">
        <v>881</v>
      </c>
      <c r="E1171" s="2">
        <v>10</v>
      </c>
      <c r="F1171" s="2" t="s">
        <v>717</v>
      </c>
    </row>
    <row r="1172" spans="1:6" ht="14.25" customHeight="1">
      <c r="A1172" s="2"/>
      <c r="B1172" s="2"/>
      <c r="C1172" s="2"/>
      <c r="D1172" s="7"/>
      <c r="E1172" s="2"/>
      <c r="F1172" s="2"/>
    </row>
    <row r="1173" spans="1:6" ht="14.25" customHeight="1">
      <c r="A1173" s="2" t="s">
        <v>643</v>
      </c>
      <c r="B1173" s="2" t="s">
        <v>147</v>
      </c>
      <c r="C1173" s="2">
        <v>0</v>
      </c>
      <c r="D1173" s="7">
        <v>3</v>
      </c>
      <c r="E1173" s="2"/>
      <c r="F1173" s="2"/>
    </row>
    <row r="1174" spans="1:6" ht="14.25" customHeight="1">
      <c r="A1174" s="2" t="s">
        <v>643</v>
      </c>
      <c r="B1174" s="2" t="s">
        <v>147</v>
      </c>
      <c r="C1174" s="2">
        <v>2</v>
      </c>
      <c r="D1174" s="2" t="s">
        <v>880</v>
      </c>
      <c r="E1174" s="2">
        <v>1</v>
      </c>
      <c r="F1174" s="2" t="s">
        <v>536</v>
      </c>
    </row>
    <row r="1175" spans="1:6" ht="14.25" customHeight="1">
      <c r="A1175" s="2" t="s">
        <v>643</v>
      </c>
      <c r="B1175" s="2" t="s">
        <v>147</v>
      </c>
      <c r="C1175" s="2">
        <v>2</v>
      </c>
      <c r="D1175" s="2" t="s">
        <v>880</v>
      </c>
      <c r="E1175" s="2">
        <v>2</v>
      </c>
      <c r="F1175" s="2" t="s">
        <v>96</v>
      </c>
    </row>
    <row r="1176" spans="1:6" ht="14.25" customHeight="1">
      <c r="A1176" s="2" t="s">
        <v>643</v>
      </c>
      <c r="B1176" s="2" t="s">
        <v>147</v>
      </c>
      <c r="C1176" s="2">
        <v>2</v>
      </c>
      <c r="D1176" s="2" t="s">
        <v>881</v>
      </c>
      <c r="E1176" s="2">
        <v>3</v>
      </c>
      <c r="F1176" s="2" t="s">
        <v>803</v>
      </c>
    </row>
    <row r="1177" spans="1:6" ht="14.25" customHeight="1">
      <c r="A1177" s="2" t="s">
        <v>643</v>
      </c>
      <c r="B1177" s="2" t="s">
        <v>147</v>
      </c>
      <c r="C1177" s="2">
        <v>2</v>
      </c>
      <c r="D1177" s="2" t="s">
        <v>880</v>
      </c>
      <c r="E1177" s="2">
        <v>4</v>
      </c>
      <c r="F1177" s="2" t="s">
        <v>514</v>
      </c>
    </row>
    <row r="1178" spans="1:6" ht="14.25" customHeight="1">
      <c r="A1178" s="2" t="s">
        <v>643</v>
      </c>
      <c r="B1178" s="2" t="s">
        <v>147</v>
      </c>
      <c r="C1178" s="2">
        <v>2</v>
      </c>
      <c r="D1178" s="2" t="s">
        <v>880</v>
      </c>
      <c r="E1178" s="2">
        <v>5</v>
      </c>
      <c r="F1178" s="2" t="s">
        <v>611</v>
      </c>
    </row>
    <row r="1179" spans="1:6" ht="14.25" customHeight="1">
      <c r="A1179" s="2" t="s">
        <v>643</v>
      </c>
      <c r="B1179" s="2" t="s">
        <v>147</v>
      </c>
      <c r="C1179" s="2">
        <v>2</v>
      </c>
      <c r="D1179" s="2" t="s">
        <v>881</v>
      </c>
      <c r="E1179" s="2">
        <v>6</v>
      </c>
      <c r="F1179" s="2" t="s">
        <v>820</v>
      </c>
    </row>
    <row r="1180" spans="1:6" ht="14.25" customHeight="1">
      <c r="A1180" s="2" t="s">
        <v>643</v>
      </c>
      <c r="B1180" s="2" t="s">
        <v>147</v>
      </c>
      <c r="C1180" s="2">
        <v>2</v>
      </c>
      <c r="D1180" s="2" t="s">
        <v>880</v>
      </c>
      <c r="E1180" s="2">
        <v>7</v>
      </c>
      <c r="F1180" s="2" t="s">
        <v>131</v>
      </c>
    </row>
    <row r="1181" spans="1:6" ht="14.25" customHeight="1">
      <c r="A1181" s="2" t="s">
        <v>643</v>
      </c>
      <c r="B1181" s="2" t="s">
        <v>147</v>
      </c>
      <c r="C1181" s="2">
        <v>3</v>
      </c>
      <c r="D1181" s="2" t="s">
        <v>881</v>
      </c>
      <c r="E1181" s="2">
        <v>8</v>
      </c>
      <c r="F1181" s="2" t="s">
        <v>324</v>
      </c>
    </row>
    <row r="1182" spans="1:6" ht="14.25" customHeight="1">
      <c r="A1182" s="2" t="s">
        <v>643</v>
      </c>
      <c r="B1182" s="2" t="s">
        <v>147</v>
      </c>
      <c r="C1182" s="2">
        <v>3</v>
      </c>
      <c r="D1182" s="2" t="s">
        <v>880</v>
      </c>
      <c r="E1182" s="2">
        <v>9</v>
      </c>
      <c r="F1182" s="2" t="s">
        <v>398</v>
      </c>
    </row>
    <row r="1183" spans="1:6" ht="14.25" customHeight="1">
      <c r="A1183" s="2" t="s">
        <v>643</v>
      </c>
      <c r="B1183" s="2" t="s">
        <v>147</v>
      </c>
      <c r="C1183" s="2">
        <v>3</v>
      </c>
      <c r="D1183" s="2" t="s">
        <v>881</v>
      </c>
      <c r="E1183" s="2">
        <v>10</v>
      </c>
      <c r="F1183" s="2" t="s">
        <v>735</v>
      </c>
    </row>
    <row r="1184" spans="1:6" ht="14.25" customHeight="1">
      <c r="A1184" s="2" t="s">
        <v>643</v>
      </c>
      <c r="B1184" s="2" t="s">
        <v>147</v>
      </c>
      <c r="C1184" s="2">
        <v>3</v>
      </c>
      <c r="D1184" s="2" t="s">
        <v>880</v>
      </c>
      <c r="E1184" s="2">
        <v>11</v>
      </c>
      <c r="F1184" s="2" t="s">
        <v>631</v>
      </c>
    </row>
    <row r="1185" spans="1:6" ht="14.25" customHeight="1">
      <c r="A1185" s="2" t="s">
        <v>643</v>
      </c>
      <c r="B1185" s="2" t="s">
        <v>147</v>
      </c>
      <c r="C1185" s="2">
        <v>3</v>
      </c>
      <c r="D1185" s="2" t="s">
        <v>880</v>
      </c>
      <c r="E1185" s="2">
        <v>12</v>
      </c>
      <c r="F1185" s="2" t="s">
        <v>479</v>
      </c>
    </row>
    <row r="1186" spans="1:6" ht="14.25" customHeight="1">
      <c r="A1186" s="2" t="s">
        <v>643</v>
      </c>
      <c r="B1186" s="2" t="s">
        <v>147</v>
      </c>
      <c r="C1186" s="2">
        <v>3</v>
      </c>
      <c r="D1186" s="2" t="s">
        <v>881</v>
      </c>
      <c r="E1186" s="2">
        <v>13</v>
      </c>
      <c r="F1186" s="2" t="s">
        <v>849</v>
      </c>
    </row>
    <row r="1187" spans="1:6" ht="14.25" customHeight="1">
      <c r="A1187" s="2" t="s">
        <v>643</v>
      </c>
      <c r="B1187" s="2" t="s">
        <v>147</v>
      </c>
      <c r="C1187" s="2">
        <v>3</v>
      </c>
      <c r="D1187" s="2" t="s">
        <v>881</v>
      </c>
      <c r="E1187" s="2">
        <v>14</v>
      </c>
      <c r="F1187" s="2" t="s">
        <v>770</v>
      </c>
    </row>
    <row r="1188" spans="1:6" ht="14.25" customHeight="1">
      <c r="A1188" s="2"/>
      <c r="B1188" s="2"/>
      <c r="C1188" s="2"/>
      <c r="D1188" s="2"/>
      <c r="E1188" s="2"/>
      <c r="F1188" s="2"/>
    </row>
    <row r="1189" spans="1:6" ht="14.25" customHeight="1">
      <c r="A1189" s="2" t="s">
        <v>643</v>
      </c>
      <c r="B1189" s="2" t="s">
        <v>271</v>
      </c>
      <c r="C1189" s="2">
        <v>0</v>
      </c>
      <c r="D1189" s="2">
        <v>2</v>
      </c>
      <c r="E1189" s="2"/>
      <c r="F1189" s="2"/>
    </row>
    <row r="1190" spans="1:6" ht="14.25" customHeight="1">
      <c r="A1190" s="2" t="s">
        <v>643</v>
      </c>
      <c r="B1190" s="2" t="s">
        <v>271</v>
      </c>
      <c r="C1190" s="2">
        <v>2</v>
      </c>
      <c r="D1190" s="2" t="s">
        <v>880</v>
      </c>
      <c r="E1190" s="2">
        <v>1</v>
      </c>
      <c r="F1190" s="2" t="s">
        <v>459</v>
      </c>
    </row>
    <row r="1191" spans="1:6" ht="14.25" customHeight="1">
      <c r="A1191" s="2" t="s">
        <v>643</v>
      </c>
      <c r="B1191" s="2" t="s">
        <v>271</v>
      </c>
      <c r="C1191" s="2">
        <v>2</v>
      </c>
      <c r="D1191" s="2" t="s">
        <v>881</v>
      </c>
      <c r="E1191" s="2">
        <v>2</v>
      </c>
      <c r="F1191" s="6" t="s">
        <v>526</v>
      </c>
    </row>
    <row r="1192" spans="1:6" ht="14.25" customHeight="1">
      <c r="A1192" s="2" t="s">
        <v>643</v>
      </c>
      <c r="B1192" s="2" t="s">
        <v>271</v>
      </c>
      <c r="C1192" s="2">
        <v>2</v>
      </c>
      <c r="D1192" s="2" t="s">
        <v>881</v>
      </c>
      <c r="E1192" s="2">
        <v>3</v>
      </c>
      <c r="F1192" s="6" t="s">
        <v>410</v>
      </c>
    </row>
    <row r="1193" spans="1:6" ht="14.25" customHeight="1">
      <c r="A1193" s="2" t="s">
        <v>643</v>
      </c>
      <c r="B1193" s="2" t="s">
        <v>271</v>
      </c>
      <c r="C1193" s="2">
        <v>2</v>
      </c>
      <c r="D1193" s="2" t="s">
        <v>880</v>
      </c>
      <c r="E1193" s="2">
        <v>4</v>
      </c>
      <c r="F1193" s="6" t="s">
        <v>951</v>
      </c>
    </row>
    <row r="1194" spans="1:6" ht="14.25" customHeight="1">
      <c r="A1194" s="2" t="s">
        <v>643</v>
      </c>
      <c r="B1194" s="2" t="s">
        <v>271</v>
      </c>
      <c r="C1194" s="2">
        <v>2</v>
      </c>
      <c r="D1194" s="2" t="s">
        <v>881</v>
      </c>
      <c r="E1194" s="2">
        <v>5</v>
      </c>
      <c r="F1194" s="6" t="s">
        <v>257</v>
      </c>
    </row>
    <row r="1195" spans="1:6" ht="14.25" customHeight="1">
      <c r="A1195" s="2" t="s">
        <v>643</v>
      </c>
      <c r="B1195" s="2" t="s">
        <v>271</v>
      </c>
      <c r="C1195" s="2">
        <v>2</v>
      </c>
      <c r="D1195" s="2" t="s">
        <v>880</v>
      </c>
      <c r="E1195" s="2">
        <v>6</v>
      </c>
      <c r="F1195" s="6" t="s">
        <v>545</v>
      </c>
    </row>
    <row r="1196" spans="1:6" ht="14.25" customHeight="1">
      <c r="A1196" s="2"/>
      <c r="B1196" s="2"/>
      <c r="C1196" s="2"/>
      <c r="D1196" s="2"/>
      <c r="E1196" s="2"/>
      <c r="F1196" s="2"/>
    </row>
    <row r="1197" spans="1:6" ht="14.25" customHeight="1">
      <c r="A1197" s="2" t="s">
        <v>643</v>
      </c>
      <c r="B1197" s="2" t="s">
        <v>433</v>
      </c>
      <c r="C1197" s="2">
        <v>0</v>
      </c>
      <c r="D1197" s="2">
        <v>0</v>
      </c>
      <c r="E1197" s="2"/>
      <c r="F1197" s="2"/>
    </row>
    <row r="1198" spans="1:6" ht="14.25" customHeight="1">
      <c r="A1198" s="2" t="s">
        <v>643</v>
      </c>
      <c r="B1198" s="2" t="s">
        <v>433</v>
      </c>
      <c r="C1198" s="2">
        <v>3</v>
      </c>
      <c r="D1198" s="2" t="s">
        <v>880</v>
      </c>
      <c r="E1198" s="2">
        <v>1</v>
      </c>
      <c r="F1198" s="2" t="s">
        <v>151</v>
      </c>
    </row>
    <row r="1199" spans="1:6" ht="14.25" customHeight="1">
      <c r="A1199" s="2" t="s">
        <v>643</v>
      </c>
      <c r="B1199" s="2" t="s">
        <v>433</v>
      </c>
      <c r="C1199" s="2">
        <v>3</v>
      </c>
      <c r="D1199" s="2" t="s">
        <v>881</v>
      </c>
      <c r="E1199" s="2">
        <v>2</v>
      </c>
      <c r="F1199" s="2" t="s">
        <v>239</v>
      </c>
    </row>
    <row r="1200" spans="1:6" ht="14.25" customHeight="1">
      <c r="A1200" s="2" t="s">
        <v>643</v>
      </c>
      <c r="B1200" s="2" t="s">
        <v>433</v>
      </c>
      <c r="C1200" s="2">
        <v>3</v>
      </c>
      <c r="D1200" s="2" t="s">
        <v>880</v>
      </c>
      <c r="E1200" s="2">
        <v>3</v>
      </c>
      <c r="F1200" s="2" t="s">
        <v>47</v>
      </c>
    </row>
    <row r="1201" spans="1:6" ht="14.25" customHeight="1">
      <c r="A1201" s="2" t="s">
        <v>643</v>
      </c>
      <c r="B1201" s="2" t="s">
        <v>433</v>
      </c>
      <c r="C1201" s="2">
        <v>3</v>
      </c>
      <c r="D1201" s="2" t="s">
        <v>881</v>
      </c>
      <c r="E1201" s="2">
        <v>4</v>
      </c>
      <c r="F1201" s="2" t="s">
        <v>396</v>
      </c>
    </row>
    <row r="1202" spans="1:6" ht="14.25" customHeight="1">
      <c r="A1202" s="2" t="s">
        <v>643</v>
      </c>
      <c r="B1202" s="2" t="s">
        <v>433</v>
      </c>
      <c r="C1202" s="2">
        <v>3</v>
      </c>
      <c r="D1202" s="2" t="s">
        <v>881</v>
      </c>
      <c r="E1202" s="2">
        <v>5</v>
      </c>
      <c r="F1202" s="2" t="s">
        <v>253</v>
      </c>
    </row>
    <row r="1203" spans="1:6" ht="14.25" customHeight="1">
      <c r="A1203" s="2"/>
      <c r="B1203" s="2"/>
      <c r="C1203" s="2"/>
      <c r="D1203" s="2"/>
      <c r="E1203" s="2"/>
      <c r="F1203" s="2"/>
    </row>
    <row r="1204" spans="1:6" ht="14.25" customHeight="1">
      <c r="A1204" s="2" t="s">
        <v>643</v>
      </c>
      <c r="B1204" s="2" t="s">
        <v>679</v>
      </c>
      <c r="C1204" s="2">
        <v>0</v>
      </c>
      <c r="D1204" s="2">
        <v>1</v>
      </c>
      <c r="E1204" s="2"/>
      <c r="F1204" s="2"/>
    </row>
    <row r="1205" spans="1:6" ht="14.25" customHeight="1">
      <c r="A1205" s="2" t="s">
        <v>643</v>
      </c>
      <c r="B1205" s="2" t="s">
        <v>679</v>
      </c>
      <c r="C1205" s="2">
        <v>2</v>
      </c>
      <c r="D1205" s="2" t="s">
        <v>880</v>
      </c>
      <c r="E1205" s="2">
        <v>1</v>
      </c>
      <c r="F1205" s="2" t="s">
        <v>751</v>
      </c>
    </row>
    <row r="1206" spans="1:6" ht="14.25" customHeight="1">
      <c r="A1206" s="2" t="s">
        <v>643</v>
      </c>
      <c r="B1206" s="2" t="s">
        <v>679</v>
      </c>
      <c r="C1206" s="2">
        <v>2</v>
      </c>
      <c r="D1206" s="2" t="s">
        <v>880</v>
      </c>
      <c r="E1206" s="2">
        <v>2</v>
      </c>
      <c r="F1206" s="2" t="s">
        <v>787</v>
      </c>
    </row>
    <row r="1207" spans="1:6" ht="14.25" customHeight="1">
      <c r="A1207" s="2" t="s">
        <v>643</v>
      </c>
      <c r="B1207" s="2" t="s">
        <v>679</v>
      </c>
      <c r="C1207" s="2">
        <v>2</v>
      </c>
      <c r="D1207" s="2" t="s">
        <v>880</v>
      </c>
      <c r="E1207" s="2">
        <v>3</v>
      </c>
      <c r="F1207" s="2" t="s">
        <v>706</v>
      </c>
    </row>
    <row r="1208" spans="1:6" ht="14.25" customHeight="1">
      <c r="A1208" s="2" t="s">
        <v>643</v>
      </c>
      <c r="B1208" s="2" t="s">
        <v>679</v>
      </c>
      <c r="C1208" s="2">
        <v>3</v>
      </c>
      <c r="D1208" s="2" t="s">
        <v>880</v>
      </c>
      <c r="E1208" s="2">
        <v>4</v>
      </c>
      <c r="F1208" s="2" t="s">
        <v>826</v>
      </c>
    </row>
    <row r="1209" spans="1:6" ht="14.25" customHeight="1">
      <c r="A1209" s="2" t="s">
        <v>643</v>
      </c>
      <c r="B1209" s="2" t="s">
        <v>679</v>
      </c>
      <c r="C1209" s="2">
        <v>3</v>
      </c>
      <c r="D1209" s="2" t="s">
        <v>881</v>
      </c>
      <c r="E1209" s="2">
        <v>5</v>
      </c>
      <c r="F1209" s="2" t="s">
        <v>175</v>
      </c>
    </row>
    <row r="1210" spans="1:6" ht="14.25" customHeight="1">
      <c r="A1210" s="2" t="s">
        <v>643</v>
      </c>
      <c r="B1210" s="2" t="s">
        <v>679</v>
      </c>
      <c r="C1210" s="2">
        <v>3</v>
      </c>
      <c r="D1210" s="2" t="s">
        <v>881</v>
      </c>
      <c r="E1210" s="2">
        <v>6</v>
      </c>
      <c r="F1210" s="2" t="s">
        <v>760</v>
      </c>
    </row>
    <row r="1211" spans="1:6" ht="14.25" customHeight="1">
      <c r="A1211" s="2" t="s">
        <v>643</v>
      </c>
      <c r="B1211" s="2" t="s">
        <v>679</v>
      </c>
      <c r="C1211" s="2">
        <v>3</v>
      </c>
      <c r="D1211" s="2" t="s">
        <v>881</v>
      </c>
      <c r="E1211" s="2">
        <v>7</v>
      </c>
      <c r="F1211" s="2" t="s">
        <v>192</v>
      </c>
    </row>
    <row r="1212" spans="1:6" ht="14.25" customHeight="1">
      <c r="A1212" s="2"/>
      <c r="B1212" s="2"/>
      <c r="C1212" s="2"/>
      <c r="D1212" s="2"/>
      <c r="E1212" s="2"/>
      <c r="F1212" s="2"/>
    </row>
    <row r="1213" spans="1:6" ht="14.25" customHeight="1">
      <c r="A1213" s="16" t="s">
        <v>642</v>
      </c>
      <c r="B1213" s="2" t="s">
        <v>78</v>
      </c>
      <c r="C1213" s="2">
        <v>3</v>
      </c>
      <c r="D1213" s="2">
        <v>0</v>
      </c>
      <c r="E1213" s="2"/>
      <c r="F1213" s="2"/>
    </row>
    <row r="1214" spans="1:6" ht="14.25" customHeight="1">
      <c r="A1214" s="16" t="s">
        <v>642</v>
      </c>
      <c r="B1214" s="2" t="s">
        <v>78</v>
      </c>
      <c r="C1214" s="2">
        <v>1</v>
      </c>
      <c r="D1214" s="2" t="s">
        <v>880</v>
      </c>
      <c r="E1214" s="2">
        <v>1</v>
      </c>
      <c r="F1214" s="24" t="s">
        <v>1012</v>
      </c>
    </row>
    <row r="1215" spans="1:6" ht="14.25" customHeight="1">
      <c r="A1215" s="16" t="s">
        <v>642</v>
      </c>
      <c r="B1215" s="2" t="s">
        <v>78</v>
      </c>
      <c r="C1215" s="2">
        <v>1</v>
      </c>
      <c r="D1215" s="2" t="s">
        <v>880</v>
      </c>
      <c r="E1215" s="2">
        <v>2</v>
      </c>
      <c r="F1215" s="25" t="s">
        <v>1013</v>
      </c>
    </row>
    <row r="1216" spans="1:6" ht="14.25" customHeight="1">
      <c r="A1216" s="16" t="s">
        <v>642</v>
      </c>
      <c r="B1216" s="2" t="s">
        <v>78</v>
      </c>
      <c r="C1216" s="2">
        <v>1</v>
      </c>
      <c r="D1216" s="2" t="s">
        <v>880</v>
      </c>
      <c r="E1216" s="2">
        <v>3</v>
      </c>
      <c r="F1216" s="24" t="s">
        <v>1014</v>
      </c>
    </row>
    <row r="1217" spans="1:6" ht="14.25" customHeight="1">
      <c r="A1217" s="16" t="s">
        <v>642</v>
      </c>
      <c r="B1217" s="2" t="s">
        <v>78</v>
      </c>
      <c r="C1217" s="2">
        <v>1</v>
      </c>
      <c r="D1217" s="2" t="s">
        <v>880</v>
      </c>
      <c r="E1217" s="2">
        <v>4</v>
      </c>
      <c r="F1217" s="24" t="s">
        <v>1015</v>
      </c>
    </row>
    <row r="1218" spans="1:6" ht="14.25" customHeight="1">
      <c r="A1218" s="16" t="s">
        <v>642</v>
      </c>
      <c r="B1218" s="2" t="s">
        <v>78</v>
      </c>
      <c r="C1218" s="2">
        <v>1</v>
      </c>
      <c r="D1218" s="2" t="s">
        <v>881</v>
      </c>
      <c r="E1218" s="2">
        <v>5</v>
      </c>
      <c r="F1218" s="26" t="s">
        <v>1016</v>
      </c>
    </row>
    <row r="1219" spans="1:6" ht="14.25" customHeight="1">
      <c r="A1219" s="16" t="s">
        <v>642</v>
      </c>
      <c r="B1219" s="2" t="s">
        <v>78</v>
      </c>
      <c r="C1219" s="2">
        <v>1</v>
      </c>
      <c r="D1219" s="2" t="s">
        <v>881</v>
      </c>
      <c r="E1219" s="2">
        <v>6</v>
      </c>
      <c r="F1219" s="26" t="s">
        <v>1017</v>
      </c>
    </row>
    <row r="1220" spans="1:6" ht="14.25" customHeight="1">
      <c r="A1220" s="16" t="s">
        <v>642</v>
      </c>
      <c r="B1220" s="2" t="s">
        <v>78</v>
      </c>
      <c r="C1220" s="2">
        <v>1</v>
      </c>
      <c r="D1220" s="2" t="s">
        <v>881</v>
      </c>
      <c r="E1220" s="2">
        <v>7</v>
      </c>
      <c r="F1220" s="26" t="s">
        <v>1018</v>
      </c>
    </row>
    <row r="1221" spans="1:6" s="14" customFormat="1" ht="14.25" customHeight="1">
      <c r="A1221" s="16" t="s">
        <v>642</v>
      </c>
      <c r="B1221" s="16" t="s">
        <v>78</v>
      </c>
      <c r="C1221" s="16">
        <v>1</v>
      </c>
      <c r="D1221" s="16" t="s">
        <v>882</v>
      </c>
      <c r="E1221" s="16">
        <v>7</v>
      </c>
      <c r="F1221" s="26" t="s">
        <v>1019</v>
      </c>
    </row>
    <row r="1222" spans="1:6" ht="14.25" customHeight="1">
      <c r="A1222" s="16"/>
      <c r="B1222" s="2"/>
      <c r="C1222" s="2"/>
      <c r="D1222" s="2"/>
      <c r="E1222" s="2"/>
      <c r="F1222" s="2"/>
    </row>
    <row r="1223" spans="1:6" ht="14.25" customHeight="1">
      <c r="A1223" s="16" t="s">
        <v>642</v>
      </c>
      <c r="B1223" s="2" t="s">
        <v>25</v>
      </c>
      <c r="C1223" s="2">
        <v>3</v>
      </c>
      <c r="D1223" s="2">
        <v>0</v>
      </c>
      <c r="E1223" s="2"/>
      <c r="F1223" s="2"/>
    </row>
    <row r="1224" spans="1:6" ht="14.25" customHeight="1">
      <c r="A1224" s="16" t="s">
        <v>642</v>
      </c>
      <c r="B1224" s="2" t="s">
        <v>25</v>
      </c>
      <c r="C1224" s="2">
        <v>1</v>
      </c>
      <c r="D1224" s="2" t="s">
        <v>880</v>
      </c>
      <c r="E1224" s="2">
        <v>1</v>
      </c>
      <c r="F1224" s="26" t="s">
        <v>1020</v>
      </c>
    </row>
    <row r="1225" spans="1:6" ht="14.25" customHeight="1">
      <c r="A1225" s="16" t="s">
        <v>642</v>
      </c>
      <c r="B1225" s="2" t="s">
        <v>25</v>
      </c>
      <c r="C1225" s="2">
        <v>1</v>
      </c>
      <c r="D1225" s="2" t="s">
        <v>880</v>
      </c>
      <c r="E1225" s="2">
        <v>2</v>
      </c>
      <c r="F1225" s="26" t="s">
        <v>1021</v>
      </c>
    </row>
    <row r="1226" spans="1:6" ht="14.25" customHeight="1">
      <c r="A1226" s="16" t="s">
        <v>642</v>
      </c>
      <c r="B1226" s="2" t="s">
        <v>25</v>
      </c>
      <c r="C1226" s="2">
        <v>1</v>
      </c>
      <c r="D1226" s="2" t="s">
        <v>880</v>
      </c>
      <c r="E1226" s="2">
        <v>3</v>
      </c>
      <c r="F1226" s="26" t="s">
        <v>1022</v>
      </c>
    </row>
    <row r="1227" spans="1:6" ht="14.25" customHeight="1">
      <c r="A1227" s="16" t="s">
        <v>642</v>
      </c>
      <c r="B1227" s="2" t="s">
        <v>25</v>
      </c>
      <c r="C1227" s="2">
        <v>1</v>
      </c>
      <c r="D1227" s="2" t="s">
        <v>881</v>
      </c>
      <c r="E1227" s="2">
        <v>4</v>
      </c>
      <c r="F1227" s="26" t="s">
        <v>1023</v>
      </c>
    </row>
    <row r="1228" spans="1:6" ht="14.25" customHeight="1">
      <c r="A1228" s="16" t="s">
        <v>642</v>
      </c>
      <c r="B1228" s="2" t="s">
        <v>25</v>
      </c>
      <c r="C1228" s="2">
        <v>1</v>
      </c>
      <c r="D1228" s="2" t="s">
        <v>882</v>
      </c>
      <c r="E1228" s="2">
        <v>5</v>
      </c>
      <c r="F1228" s="26" t="s">
        <v>1024</v>
      </c>
    </row>
    <row r="1229" spans="1:6" ht="14.25" customHeight="1">
      <c r="A1229" s="16"/>
      <c r="B1229" s="2"/>
      <c r="C1229" s="2"/>
      <c r="D1229" s="2"/>
      <c r="E1229" s="2"/>
      <c r="F1229" s="2"/>
    </row>
    <row r="1230" spans="1:6" s="21" customFormat="1" ht="14.25" customHeight="1">
      <c r="A1230" s="16" t="s">
        <v>642</v>
      </c>
      <c r="B1230" s="16" t="s">
        <v>841</v>
      </c>
      <c r="C1230" s="16">
        <v>6</v>
      </c>
      <c r="D1230" s="16">
        <v>0</v>
      </c>
      <c r="E1230" s="16"/>
      <c r="F1230" s="16"/>
    </row>
    <row r="1231" spans="1:6" s="21" customFormat="1" ht="14.25" customHeight="1">
      <c r="A1231" s="16" t="s">
        <v>642</v>
      </c>
      <c r="B1231" s="16" t="s">
        <v>841</v>
      </c>
      <c r="C1231" s="16">
        <v>1</v>
      </c>
      <c r="D1231" s="16" t="s">
        <v>880</v>
      </c>
      <c r="E1231" s="16">
        <v>1</v>
      </c>
      <c r="F1231" s="27" t="s">
        <v>1025</v>
      </c>
    </row>
    <row r="1232" spans="1:6" s="21" customFormat="1" ht="14.25" customHeight="1">
      <c r="A1232" s="16" t="s">
        <v>642</v>
      </c>
      <c r="B1232" s="16" t="s">
        <v>841</v>
      </c>
      <c r="C1232" s="16">
        <v>1</v>
      </c>
      <c r="D1232" s="16" t="s">
        <v>880</v>
      </c>
      <c r="E1232" s="16">
        <v>2</v>
      </c>
      <c r="F1232" s="27" t="s">
        <v>1026</v>
      </c>
    </row>
    <row r="1233" spans="1:6" s="21" customFormat="1" ht="14.25" customHeight="1">
      <c r="A1233" s="16" t="s">
        <v>642</v>
      </c>
      <c r="B1233" s="16" t="s">
        <v>841</v>
      </c>
      <c r="C1233" s="16">
        <v>1</v>
      </c>
      <c r="D1233" s="16" t="s">
        <v>880</v>
      </c>
      <c r="E1233" s="16">
        <v>3</v>
      </c>
      <c r="F1233" s="27" t="s">
        <v>1027</v>
      </c>
    </row>
    <row r="1234" spans="1:6" s="21" customFormat="1" ht="14.25" customHeight="1">
      <c r="A1234" s="16" t="s">
        <v>642</v>
      </c>
      <c r="B1234" s="16" t="s">
        <v>841</v>
      </c>
      <c r="C1234" s="16">
        <v>1</v>
      </c>
      <c r="D1234" s="16" t="s">
        <v>880</v>
      </c>
      <c r="E1234" s="16">
        <v>4</v>
      </c>
      <c r="F1234" s="27" t="s">
        <v>1028</v>
      </c>
    </row>
    <row r="1235" spans="1:6" s="21" customFormat="1" ht="14.25" customHeight="1">
      <c r="A1235" s="16" t="s">
        <v>642</v>
      </c>
      <c r="B1235" s="16" t="s">
        <v>841</v>
      </c>
      <c r="C1235" s="16">
        <v>1</v>
      </c>
      <c r="D1235" s="16" t="s">
        <v>881</v>
      </c>
      <c r="E1235" s="16">
        <v>5</v>
      </c>
      <c r="F1235" s="27" t="s">
        <v>1029</v>
      </c>
    </row>
    <row r="1236" spans="1:6" s="21" customFormat="1" ht="14.25" customHeight="1">
      <c r="A1236" s="16" t="s">
        <v>642</v>
      </c>
      <c r="B1236" s="16" t="s">
        <v>841</v>
      </c>
      <c r="C1236" s="16">
        <v>1</v>
      </c>
      <c r="D1236" s="16" t="s">
        <v>882</v>
      </c>
      <c r="E1236" s="16">
        <v>6</v>
      </c>
      <c r="F1236" s="27" t="s">
        <v>1030</v>
      </c>
    </row>
    <row r="1237" spans="1:6" s="21" customFormat="1" ht="14.25" customHeight="1">
      <c r="A1237" s="16"/>
      <c r="B1237" s="16"/>
      <c r="C1237" s="16"/>
      <c r="D1237" s="16"/>
      <c r="E1237" s="16"/>
      <c r="F1237" s="16"/>
    </row>
    <row r="1238" spans="1:6" s="21" customFormat="1" ht="14.25" customHeight="1">
      <c r="A1238" s="16" t="s">
        <v>642</v>
      </c>
      <c r="B1238" s="16" t="s">
        <v>1031</v>
      </c>
      <c r="C1238" s="16">
        <v>1</v>
      </c>
      <c r="D1238" s="16">
        <v>0</v>
      </c>
      <c r="E1238" s="16"/>
      <c r="F1238" s="16"/>
    </row>
    <row r="1239" spans="1:6" s="21" customFormat="1" ht="14.25" customHeight="1">
      <c r="A1239" s="16" t="s">
        <v>642</v>
      </c>
      <c r="B1239" s="16" t="s">
        <v>1031</v>
      </c>
      <c r="C1239" s="16">
        <v>1</v>
      </c>
      <c r="D1239" s="16" t="s">
        <v>880</v>
      </c>
      <c r="E1239" s="16">
        <v>1</v>
      </c>
      <c r="F1239" s="27" t="s">
        <v>1032</v>
      </c>
    </row>
    <row r="1240" spans="1:6" s="21" customFormat="1" ht="14.25" customHeight="1">
      <c r="A1240" s="16" t="s">
        <v>642</v>
      </c>
      <c r="B1240" s="16" t="s">
        <v>1031</v>
      </c>
      <c r="C1240" s="16">
        <v>1</v>
      </c>
      <c r="D1240" s="16" t="s">
        <v>880</v>
      </c>
      <c r="E1240" s="16">
        <v>2</v>
      </c>
      <c r="F1240" s="27" t="s">
        <v>1033</v>
      </c>
    </row>
    <row r="1241" spans="1:6" s="21" customFormat="1" ht="14.25" customHeight="1">
      <c r="A1241" s="16" t="s">
        <v>642</v>
      </c>
      <c r="B1241" s="16" t="s">
        <v>1031</v>
      </c>
      <c r="C1241" s="16">
        <v>1</v>
      </c>
      <c r="D1241" s="16" t="s">
        <v>880</v>
      </c>
      <c r="E1241" s="16">
        <v>3</v>
      </c>
      <c r="F1241" s="27" t="s">
        <v>1034</v>
      </c>
    </row>
    <row r="1242" spans="1:6" s="21" customFormat="1" ht="14.25" customHeight="1">
      <c r="A1242" s="16" t="s">
        <v>642</v>
      </c>
      <c r="B1242" s="16" t="s">
        <v>1031</v>
      </c>
      <c r="C1242" s="16">
        <v>1</v>
      </c>
      <c r="D1242" s="16" t="s">
        <v>880</v>
      </c>
      <c r="E1242" s="16">
        <v>4</v>
      </c>
      <c r="F1242" s="27" t="s">
        <v>678</v>
      </c>
    </row>
    <row r="1243" spans="1:6" s="21" customFormat="1" ht="14.25" customHeight="1">
      <c r="A1243" s="16" t="s">
        <v>642</v>
      </c>
      <c r="B1243" s="16" t="s">
        <v>1031</v>
      </c>
      <c r="C1243" s="16">
        <v>1</v>
      </c>
      <c r="D1243" s="16" t="s">
        <v>881</v>
      </c>
      <c r="E1243" s="16">
        <v>5</v>
      </c>
      <c r="F1243" s="27" t="s">
        <v>1035</v>
      </c>
    </row>
    <row r="1244" spans="1:6" s="21" customFormat="1" ht="14.25" customHeight="1">
      <c r="A1244" s="16" t="s">
        <v>642</v>
      </c>
      <c r="B1244" s="16" t="s">
        <v>1031</v>
      </c>
      <c r="C1244" s="16">
        <v>1</v>
      </c>
      <c r="D1244" s="16" t="s">
        <v>882</v>
      </c>
      <c r="E1244" s="16">
        <v>6</v>
      </c>
      <c r="F1244" s="27" t="s">
        <v>1036</v>
      </c>
    </row>
    <row r="1245" spans="1:6" s="21" customFormat="1" ht="14.25" customHeight="1">
      <c r="A1245" s="16"/>
      <c r="B1245" s="16"/>
      <c r="C1245" s="16"/>
      <c r="D1245" s="16"/>
      <c r="E1245" s="16"/>
      <c r="F1245" s="27"/>
    </row>
    <row r="1246" spans="1:6" s="21" customFormat="1" ht="14.25" customHeight="1">
      <c r="A1246" s="16" t="s">
        <v>642</v>
      </c>
      <c r="B1246" s="16" t="s">
        <v>1037</v>
      </c>
      <c r="C1246" s="16">
        <v>3</v>
      </c>
      <c r="D1246" s="16">
        <v>0</v>
      </c>
      <c r="E1246" s="16"/>
      <c r="F1246" s="27"/>
    </row>
    <row r="1247" spans="1:6" s="21" customFormat="1" ht="14.25" customHeight="1">
      <c r="A1247" s="16" t="s">
        <v>642</v>
      </c>
      <c r="B1247" s="16" t="s">
        <v>1037</v>
      </c>
      <c r="C1247" s="16">
        <v>1</v>
      </c>
      <c r="D1247" s="16" t="s">
        <v>880</v>
      </c>
      <c r="E1247" s="16">
        <v>1</v>
      </c>
      <c r="F1247" s="26" t="s">
        <v>1038</v>
      </c>
    </row>
    <row r="1248" spans="1:6" s="21" customFormat="1" ht="14.25" customHeight="1">
      <c r="A1248" s="16" t="s">
        <v>642</v>
      </c>
      <c r="B1248" s="16" t="s">
        <v>1037</v>
      </c>
      <c r="C1248" s="16">
        <v>1</v>
      </c>
      <c r="D1248" s="16" t="s">
        <v>880</v>
      </c>
      <c r="E1248" s="16">
        <v>2</v>
      </c>
      <c r="F1248" s="26" t="s">
        <v>1039</v>
      </c>
    </row>
    <row r="1249" spans="1:6" s="21" customFormat="1" ht="14.25" customHeight="1">
      <c r="A1249" s="16" t="s">
        <v>642</v>
      </c>
      <c r="B1249" s="16" t="s">
        <v>1037</v>
      </c>
      <c r="C1249" s="16">
        <v>1</v>
      </c>
      <c r="D1249" s="16" t="s">
        <v>881</v>
      </c>
      <c r="E1249" s="16">
        <v>3</v>
      </c>
      <c r="F1249" s="26" t="s">
        <v>1040</v>
      </c>
    </row>
    <row r="1250" spans="1:6" s="21" customFormat="1" ht="14.25" customHeight="1">
      <c r="A1250" s="16" t="s">
        <v>642</v>
      </c>
      <c r="B1250" s="16" t="s">
        <v>1037</v>
      </c>
      <c r="C1250" s="16">
        <v>1</v>
      </c>
      <c r="D1250" s="16" t="s">
        <v>882</v>
      </c>
      <c r="E1250" s="16">
        <v>4</v>
      </c>
      <c r="F1250" s="26" t="s">
        <v>1041</v>
      </c>
    </row>
    <row r="1251" spans="1:6" s="21" customFormat="1" ht="14.25" customHeight="1">
      <c r="A1251" s="16"/>
      <c r="B1251" s="16"/>
      <c r="C1251" s="16"/>
      <c r="D1251" s="16"/>
      <c r="E1251" s="16"/>
      <c r="F1251" s="27"/>
    </row>
    <row r="1252" spans="1:6" ht="14.25" customHeight="1">
      <c r="A1252" s="16" t="s">
        <v>642</v>
      </c>
      <c r="B1252" s="16" t="s">
        <v>807</v>
      </c>
      <c r="C1252" s="2">
        <v>0</v>
      </c>
      <c r="D1252" s="2">
        <v>2</v>
      </c>
      <c r="E1252" s="2"/>
      <c r="F1252" s="2"/>
    </row>
    <row r="1253" spans="1:6" ht="14.25" customHeight="1">
      <c r="A1253" s="16" t="s">
        <v>642</v>
      </c>
      <c r="B1253" s="16" t="s">
        <v>807</v>
      </c>
      <c r="C1253" s="2">
        <v>2</v>
      </c>
      <c r="D1253" s="2" t="s">
        <v>880</v>
      </c>
      <c r="E1253" s="2">
        <v>1</v>
      </c>
      <c r="F1253" s="26" t="s">
        <v>1042</v>
      </c>
    </row>
    <row r="1254" spans="1:6" ht="14.25" customHeight="1">
      <c r="A1254" s="16" t="s">
        <v>642</v>
      </c>
      <c r="B1254" s="16" t="s">
        <v>807</v>
      </c>
      <c r="C1254" s="2">
        <v>2</v>
      </c>
      <c r="D1254" s="2" t="s">
        <v>880</v>
      </c>
      <c r="E1254" s="2">
        <v>2</v>
      </c>
      <c r="F1254" s="26" t="s">
        <v>1043</v>
      </c>
    </row>
    <row r="1255" spans="1:6" ht="14.25" customHeight="1">
      <c r="A1255" s="16" t="s">
        <v>642</v>
      </c>
      <c r="B1255" s="16" t="s">
        <v>807</v>
      </c>
      <c r="C1255" s="2">
        <v>2</v>
      </c>
      <c r="D1255" s="2" t="s">
        <v>881</v>
      </c>
      <c r="E1255" s="2">
        <v>3</v>
      </c>
      <c r="F1255" s="26" t="s">
        <v>1044</v>
      </c>
    </row>
    <row r="1256" spans="1:6" ht="14.25" customHeight="1">
      <c r="A1256" s="16" t="s">
        <v>642</v>
      </c>
      <c r="B1256" s="16" t="s">
        <v>807</v>
      </c>
      <c r="C1256" s="2">
        <v>2</v>
      </c>
      <c r="D1256" s="2" t="s">
        <v>882</v>
      </c>
      <c r="E1256" s="2">
        <v>4</v>
      </c>
      <c r="F1256" s="26" t="s">
        <v>1045</v>
      </c>
    </row>
    <row r="1257" spans="1:6" ht="14.25" customHeight="1">
      <c r="A1257" s="16"/>
      <c r="B1257" s="16"/>
      <c r="C1257" s="2"/>
      <c r="D1257" s="2"/>
      <c r="E1257" s="2"/>
      <c r="F1257" s="2"/>
    </row>
    <row r="1258" spans="1:6" ht="14.25" customHeight="1">
      <c r="A1258" s="16" t="s">
        <v>642</v>
      </c>
      <c r="B1258" s="16" t="s">
        <v>306</v>
      </c>
      <c r="C1258" s="2">
        <v>0</v>
      </c>
      <c r="D1258" s="2">
        <v>3</v>
      </c>
      <c r="E1258" s="2"/>
      <c r="F1258" s="2"/>
    </row>
    <row r="1259" spans="1:6" ht="14.25" customHeight="1">
      <c r="A1259" s="16" t="s">
        <v>642</v>
      </c>
      <c r="B1259" s="16" t="s">
        <v>306</v>
      </c>
      <c r="C1259" s="2">
        <v>2</v>
      </c>
      <c r="D1259" s="2" t="s">
        <v>880</v>
      </c>
      <c r="E1259" s="2">
        <v>1</v>
      </c>
      <c r="F1259" s="2" t="s">
        <v>790</v>
      </c>
    </row>
    <row r="1260" spans="1:6" ht="14.25" customHeight="1">
      <c r="A1260" s="16" t="s">
        <v>642</v>
      </c>
      <c r="B1260" s="16" t="s">
        <v>306</v>
      </c>
      <c r="C1260" s="2">
        <v>2</v>
      </c>
      <c r="D1260" s="2" t="s">
        <v>880</v>
      </c>
      <c r="E1260" s="2">
        <v>2</v>
      </c>
      <c r="F1260" s="2" t="s">
        <v>563</v>
      </c>
    </row>
    <row r="1261" spans="1:6" ht="14.25" customHeight="1">
      <c r="A1261" s="16" t="s">
        <v>642</v>
      </c>
      <c r="B1261" s="16" t="s">
        <v>306</v>
      </c>
      <c r="C1261" s="2">
        <v>2</v>
      </c>
      <c r="D1261" s="2" t="s">
        <v>882</v>
      </c>
      <c r="E1261" s="2">
        <v>3</v>
      </c>
      <c r="F1261" s="2" t="s">
        <v>739</v>
      </c>
    </row>
    <row r="1262" spans="1:6" ht="14.25" customHeight="1">
      <c r="A1262" s="16"/>
      <c r="B1262" s="16"/>
      <c r="C1262" s="2"/>
      <c r="D1262" s="2"/>
      <c r="E1262" s="2"/>
      <c r="F1262" s="2"/>
    </row>
    <row r="1263" spans="1:6" s="21" customFormat="1" ht="14.25" customHeight="1">
      <c r="A1263" s="16" t="s">
        <v>642</v>
      </c>
      <c r="B1263" s="16" t="s">
        <v>699</v>
      </c>
      <c r="C1263" s="16">
        <v>0</v>
      </c>
      <c r="D1263" s="16">
        <v>2</v>
      </c>
      <c r="E1263" s="16"/>
      <c r="F1263" s="16"/>
    </row>
    <row r="1264" spans="1:6" s="21" customFormat="1" ht="14.25" customHeight="1">
      <c r="A1264" s="16" t="s">
        <v>642</v>
      </c>
      <c r="B1264" s="16" t="s">
        <v>699</v>
      </c>
      <c r="C1264" s="16">
        <v>2</v>
      </c>
      <c r="D1264" s="16" t="s">
        <v>880</v>
      </c>
      <c r="E1264" s="16">
        <v>1</v>
      </c>
      <c r="F1264" s="27" t="s">
        <v>1046</v>
      </c>
    </row>
    <row r="1265" spans="1:6" s="21" customFormat="1" ht="14.25" customHeight="1">
      <c r="A1265" s="16" t="s">
        <v>642</v>
      </c>
      <c r="B1265" s="16" t="s">
        <v>699</v>
      </c>
      <c r="C1265" s="16">
        <v>2</v>
      </c>
      <c r="D1265" s="16" t="s">
        <v>880</v>
      </c>
      <c r="E1265" s="16">
        <v>2</v>
      </c>
      <c r="F1265" s="27" t="s">
        <v>1047</v>
      </c>
    </row>
    <row r="1266" spans="1:6" s="21" customFormat="1" ht="14.25" customHeight="1">
      <c r="A1266" s="16" t="s">
        <v>642</v>
      </c>
      <c r="B1266" s="16" t="s">
        <v>699</v>
      </c>
      <c r="C1266" s="16">
        <v>2</v>
      </c>
      <c r="D1266" s="16" t="s">
        <v>882</v>
      </c>
      <c r="E1266" s="16">
        <v>3</v>
      </c>
      <c r="F1266" s="27" t="s">
        <v>1048</v>
      </c>
    </row>
    <row r="1267" spans="1:6" s="21" customFormat="1" ht="14.25" customHeight="1">
      <c r="A1267" s="16"/>
      <c r="B1267" s="16"/>
      <c r="C1267" s="16"/>
      <c r="D1267" s="16"/>
      <c r="E1267" s="16"/>
      <c r="F1267" s="16"/>
    </row>
    <row r="1268" spans="1:6" s="21" customFormat="1" ht="14.25" customHeight="1">
      <c r="A1268" s="16" t="s">
        <v>642</v>
      </c>
      <c r="B1268" s="16" t="s">
        <v>655</v>
      </c>
      <c r="C1268" s="16">
        <v>0</v>
      </c>
      <c r="D1268" s="16">
        <v>2</v>
      </c>
      <c r="E1268" s="16"/>
      <c r="F1268" s="16"/>
    </row>
    <row r="1269" spans="1:6" s="21" customFormat="1" ht="14.25" customHeight="1">
      <c r="A1269" s="16" t="s">
        <v>642</v>
      </c>
      <c r="B1269" s="16" t="s">
        <v>655</v>
      </c>
      <c r="C1269" s="16">
        <v>2</v>
      </c>
      <c r="D1269" s="16" t="s">
        <v>880</v>
      </c>
      <c r="E1269" s="16">
        <v>1</v>
      </c>
      <c r="F1269" s="27" t="s">
        <v>1049</v>
      </c>
    </row>
    <row r="1270" spans="1:6" s="21" customFormat="1" ht="14.25" customHeight="1">
      <c r="A1270" s="16" t="s">
        <v>642</v>
      </c>
      <c r="B1270" s="16" t="s">
        <v>655</v>
      </c>
      <c r="C1270" s="16">
        <v>2</v>
      </c>
      <c r="D1270" s="16" t="s">
        <v>880</v>
      </c>
      <c r="E1270" s="16">
        <v>2</v>
      </c>
      <c r="F1270" s="27" t="s">
        <v>1050</v>
      </c>
    </row>
    <row r="1271" spans="1:6" s="21" customFormat="1" ht="14.25" customHeight="1">
      <c r="A1271" s="16" t="s">
        <v>642</v>
      </c>
      <c r="B1271" s="16" t="s">
        <v>655</v>
      </c>
      <c r="C1271" s="16">
        <v>2</v>
      </c>
      <c r="D1271" s="16" t="s">
        <v>880</v>
      </c>
      <c r="E1271" s="16">
        <v>3</v>
      </c>
      <c r="F1271" s="27" t="s">
        <v>1051</v>
      </c>
    </row>
    <row r="1272" spans="1:6" s="21" customFormat="1" ht="14.25" customHeight="1">
      <c r="A1272" s="16" t="s">
        <v>642</v>
      </c>
      <c r="B1272" s="16" t="s">
        <v>655</v>
      </c>
      <c r="C1272" s="16">
        <v>2</v>
      </c>
      <c r="D1272" s="16" t="s">
        <v>881</v>
      </c>
      <c r="E1272" s="16">
        <v>4</v>
      </c>
      <c r="F1272" s="27" t="s">
        <v>1052</v>
      </c>
    </row>
    <row r="1273" spans="1:6" s="21" customFormat="1" ht="14.25" customHeight="1">
      <c r="A1273" s="16" t="s">
        <v>642</v>
      </c>
      <c r="B1273" s="16" t="s">
        <v>655</v>
      </c>
      <c r="C1273" s="16">
        <v>2</v>
      </c>
      <c r="D1273" s="16" t="s">
        <v>882</v>
      </c>
      <c r="E1273" s="16">
        <v>5</v>
      </c>
      <c r="F1273" s="27" t="s">
        <v>1053</v>
      </c>
    </row>
    <row r="1274" spans="1:6" s="21" customFormat="1" ht="14.25" customHeight="1">
      <c r="A1274" s="16"/>
      <c r="B1274" s="16"/>
      <c r="C1274" s="16"/>
      <c r="D1274" s="16"/>
      <c r="E1274" s="16"/>
      <c r="F1274" s="16"/>
    </row>
    <row r="1275" spans="1:6" s="21" customFormat="1" ht="14.25" customHeight="1">
      <c r="A1275" s="16" t="s">
        <v>642</v>
      </c>
      <c r="B1275" s="16" t="s">
        <v>1058</v>
      </c>
      <c r="C1275" s="16">
        <v>0</v>
      </c>
      <c r="D1275" s="16">
        <v>0</v>
      </c>
      <c r="E1275" s="16"/>
      <c r="F1275" s="16"/>
    </row>
    <row r="1276" spans="1:6" s="21" customFormat="1" ht="14.25" customHeight="1">
      <c r="A1276" s="16" t="s">
        <v>642</v>
      </c>
      <c r="B1276" s="16" t="s">
        <v>1058</v>
      </c>
      <c r="C1276" s="16">
        <v>3</v>
      </c>
      <c r="D1276" s="16" t="s">
        <v>880</v>
      </c>
      <c r="E1276" s="16">
        <v>1</v>
      </c>
      <c r="F1276" s="27" t="s">
        <v>1054</v>
      </c>
    </row>
    <row r="1277" spans="1:6" s="21" customFormat="1" ht="14.25" customHeight="1">
      <c r="A1277" s="16" t="s">
        <v>642</v>
      </c>
      <c r="B1277" s="16" t="s">
        <v>1058</v>
      </c>
      <c r="C1277" s="16">
        <v>3</v>
      </c>
      <c r="D1277" s="16" t="s">
        <v>880</v>
      </c>
      <c r="E1277" s="16">
        <v>2</v>
      </c>
      <c r="F1277" s="27" t="s">
        <v>1055</v>
      </c>
    </row>
    <row r="1278" spans="1:6" s="21" customFormat="1" ht="14.25" customHeight="1">
      <c r="A1278" s="16" t="s">
        <v>642</v>
      </c>
      <c r="B1278" s="16" t="s">
        <v>1058</v>
      </c>
      <c r="C1278" s="16">
        <v>3</v>
      </c>
      <c r="D1278" s="16" t="s">
        <v>881</v>
      </c>
      <c r="E1278" s="16">
        <v>3</v>
      </c>
      <c r="F1278" s="27" t="s">
        <v>1056</v>
      </c>
    </row>
    <row r="1279" spans="1:6" s="21" customFormat="1" ht="14.25" customHeight="1">
      <c r="A1279" s="16" t="s">
        <v>642</v>
      </c>
      <c r="B1279" s="16" t="s">
        <v>1058</v>
      </c>
      <c r="C1279" s="16">
        <v>3</v>
      </c>
      <c r="D1279" s="16" t="s">
        <v>882</v>
      </c>
      <c r="E1279" s="16">
        <v>4</v>
      </c>
      <c r="F1279" s="27" t="s">
        <v>1057</v>
      </c>
    </row>
    <row r="1280" spans="1:6" s="21" customFormat="1" ht="14.25" customHeight="1">
      <c r="A1280" s="16"/>
      <c r="B1280" s="16"/>
      <c r="C1280" s="16"/>
      <c r="D1280" s="16"/>
      <c r="E1280" s="16"/>
      <c r="F1280" s="16"/>
    </row>
    <row r="1281" spans="1:9" ht="14.25" customHeight="1">
      <c r="A1281" s="16" t="s">
        <v>645</v>
      </c>
      <c r="B1281" s="16" t="s">
        <v>639</v>
      </c>
      <c r="C1281" s="16">
        <v>1</v>
      </c>
      <c r="D1281" s="16">
        <v>2</v>
      </c>
      <c r="E1281" s="16"/>
      <c r="F1281" s="16"/>
      <c r="G1281" s="21"/>
      <c r="H1281" s="21"/>
      <c r="I1281" s="21"/>
    </row>
    <row r="1282" spans="1:9" ht="14.25" customHeight="1">
      <c r="A1282" s="16" t="s">
        <v>645</v>
      </c>
      <c r="B1282" s="16" t="s">
        <v>639</v>
      </c>
      <c r="C1282" s="16">
        <v>1</v>
      </c>
      <c r="D1282" s="16" t="s">
        <v>880</v>
      </c>
      <c r="E1282" s="16">
        <v>1</v>
      </c>
      <c r="F1282" s="16" t="s">
        <v>800</v>
      </c>
      <c r="G1282" s="21"/>
      <c r="H1282" s="21"/>
      <c r="I1282" s="21"/>
    </row>
    <row r="1283" spans="1:9" ht="14.25" customHeight="1">
      <c r="A1283" s="16" t="s">
        <v>645</v>
      </c>
      <c r="B1283" s="16" t="s">
        <v>639</v>
      </c>
      <c r="C1283" s="16">
        <v>1</v>
      </c>
      <c r="D1283" s="16" t="s">
        <v>880</v>
      </c>
      <c r="E1283" s="16">
        <v>2</v>
      </c>
      <c r="F1283" s="16" t="s">
        <v>249</v>
      </c>
      <c r="G1283" s="21"/>
      <c r="H1283" s="21"/>
      <c r="I1283" s="21"/>
    </row>
    <row r="1284" spans="1:9" ht="14.25" customHeight="1">
      <c r="A1284" s="16" t="s">
        <v>645</v>
      </c>
      <c r="B1284" s="16" t="s">
        <v>639</v>
      </c>
      <c r="C1284" s="16">
        <v>1</v>
      </c>
      <c r="D1284" s="16" t="s">
        <v>880</v>
      </c>
      <c r="E1284" s="16">
        <v>3</v>
      </c>
      <c r="F1284" s="16" t="s">
        <v>788</v>
      </c>
      <c r="G1284" s="21"/>
      <c r="H1284" s="21"/>
      <c r="I1284" s="21"/>
    </row>
    <row r="1285" spans="1:9" ht="14.25" customHeight="1">
      <c r="A1285" s="16" t="s">
        <v>645</v>
      </c>
      <c r="B1285" s="16" t="s">
        <v>639</v>
      </c>
      <c r="C1285" s="16">
        <v>1</v>
      </c>
      <c r="D1285" s="16" t="s">
        <v>882</v>
      </c>
      <c r="E1285" s="16">
        <v>4</v>
      </c>
      <c r="F1285" s="16" t="s">
        <v>180</v>
      </c>
      <c r="G1285" s="21"/>
      <c r="H1285" s="21"/>
      <c r="I1285" s="21"/>
    </row>
    <row r="1286" spans="1:9" ht="14.25" customHeight="1">
      <c r="A1286" s="16" t="s">
        <v>645</v>
      </c>
      <c r="B1286" s="16" t="s">
        <v>639</v>
      </c>
      <c r="C1286" s="16">
        <v>1</v>
      </c>
      <c r="D1286" s="16" t="s">
        <v>881</v>
      </c>
      <c r="E1286" s="16">
        <v>5</v>
      </c>
      <c r="F1286" s="16" t="s">
        <v>769</v>
      </c>
      <c r="G1286" s="21"/>
      <c r="H1286" s="21"/>
      <c r="I1286" s="21"/>
    </row>
    <row r="1287" spans="1:9" ht="14.25" customHeight="1">
      <c r="A1287" s="16" t="s">
        <v>645</v>
      </c>
      <c r="B1287" s="16" t="s">
        <v>639</v>
      </c>
      <c r="C1287" s="16">
        <v>2</v>
      </c>
      <c r="D1287" s="16" t="s">
        <v>880</v>
      </c>
      <c r="E1287" s="16">
        <v>6</v>
      </c>
      <c r="F1287" s="16" t="s">
        <v>515</v>
      </c>
      <c r="G1287" s="21"/>
      <c r="H1287" s="21"/>
      <c r="I1287" s="21"/>
    </row>
    <row r="1288" spans="1:9" ht="14.25" customHeight="1">
      <c r="A1288" s="16" t="s">
        <v>645</v>
      </c>
      <c r="B1288" s="16" t="s">
        <v>639</v>
      </c>
      <c r="C1288" s="16">
        <v>2</v>
      </c>
      <c r="D1288" s="16" t="s">
        <v>882</v>
      </c>
      <c r="E1288" s="16">
        <v>7</v>
      </c>
      <c r="F1288" s="16" t="s">
        <v>279</v>
      </c>
      <c r="G1288" s="21"/>
      <c r="H1288" s="21"/>
      <c r="I1288" s="21"/>
    </row>
    <row r="1289" spans="1:9" ht="14.25" customHeight="1">
      <c r="A1289" s="16" t="s">
        <v>645</v>
      </c>
      <c r="B1289" s="16" t="s">
        <v>639</v>
      </c>
      <c r="C1289" s="16">
        <v>2</v>
      </c>
      <c r="D1289" s="16" t="s">
        <v>880</v>
      </c>
      <c r="E1289" s="16">
        <v>8</v>
      </c>
      <c r="F1289" s="16" t="s">
        <v>458</v>
      </c>
      <c r="G1289" s="21"/>
      <c r="H1289" s="21"/>
      <c r="I1289" s="21"/>
    </row>
    <row r="1290" spans="1:9" ht="14.25" customHeight="1">
      <c r="A1290" s="16" t="s">
        <v>645</v>
      </c>
      <c r="B1290" s="16" t="s">
        <v>639</v>
      </c>
      <c r="C1290" s="16">
        <v>2</v>
      </c>
      <c r="D1290" s="16" t="s">
        <v>881</v>
      </c>
      <c r="E1290" s="16">
        <v>9</v>
      </c>
      <c r="F1290" s="16" t="s">
        <v>582</v>
      </c>
      <c r="G1290" s="21"/>
      <c r="H1290" s="21"/>
      <c r="I1290" s="21"/>
    </row>
    <row r="1291" spans="1:9" ht="14.25" customHeight="1">
      <c r="A1291" s="16"/>
      <c r="B1291" s="16"/>
      <c r="C1291" s="16"/>
      <c r="D1291" s="16"/>
      <c r="E1291" s="16"/>
      <c r="F1291" s="16"/>
      <c r="G1291" s="21"/>
      <c r="H1291" s="21"/>
      <c r="I1291" s="21"/>
    </row>
    <row r="1292" spans="1:9" ht="14.25" customHeight="1">
      <c r="A1292" s="16" t="s">
        <v>645</v>
      </c>
      <c r="B1292" s="16" t="s">
        <v>444</v>
      </c>
      <c r="C1292" s="16">
        <v>2</v>
      </c>
      <c r="D1292" s="16">
        <v>0</v>
      </c>
      <c r="E1292" s="16"/>
      <c r="F1292" s="16"/>
      <c r="G1292" s="21"/>
      <c r="H1292" s="21"/>
      <c r="I1292" s="21"/>
    </row>
    <row r="1293" spans="1:9" ht="14.25" customHeight="1">
      <c r="A1293" s="16" t="s">
        <v>645</v>
      </c>
      <c r="B1293" s="16" t="s">
        <v>444</v>
      </c>
      <c r="C1293" s="16">
        <v>1</v>
      </c>
      <c r="D1293" s="16" t="s">
        <v>882</v>
      </c>
      <c r="E1293" s="16">
        <v>1</v>
      </c>
      <c r="F1293" s="16" t="s">
        <v>230</v>
      </c>
      <c r="G1293" s="21"/>
      <c r="H1293" s="21"/>
      <c r="I1293" s="21"/>
    </row>
    <row r="1294" spans="1:9" ht="14.25" customHeight="1">
      <c r="A1294" s="16" t="s">
        <v>645</v>
      </c>
      <c r="B1294" s="16" t="s">
        <v>444</v>
      </c>
      <c r="C1294" s="16">
        <v>1</v>
      </c>
      <c r="D1294" s="16" t="s">
        <v>882</v>
      </c>
      <c r="E1294" s="16">
        <v>2</v>
      </c>
      <c r="F1294" s="16" t="s">
        <v>423</v>
      </c>
      <c r="G1294" s="21"/>
      <c r="H1294" s="21"/>
      <c r="I1294" s="21"/>
    </row>
    <row r="1295" spans="1:9" ht="14.25" customHeight="1">
      <c r="A1295" s="16" t="s">
        <v>645</v>
      </c>
      <c r="B1295" s="16" t="s">
        <v>444</v>
      </c>
      <c r="C1295" s="16">
        <v>1</v>
      </c>
      <c r="D1295" s="16" t="s">
        <v>882</v>
      </c>
      <c r="E1295" s="16">
        <v>3</v>
      </c>
      <c r="F1295" s="16" t="s">
        <v>557</v>
      </c>
      <c r="G1295" s="21"/>
      <c r="H1295" s="21"/>
      <c r="I1295" s="21"/>
    </row>
    <row r="1296" spans="1:9" ht="14.25" customHeight="1">
      <c r="A1296" s="16" t="s">
        <v>645</v>
      </c>
      <c r="B1296" s="16" t="s">
        <v>444</v>
      </c>
      <c r="C1296" s="16">
        <v>1</v>
      </c>
      <c r="D1296" s="16" t="s">
        <v>881</v>
      </c>
      <c r="E1296" s="16">
        <v>4</v>
      </c>
      <c r="F1296" s="16" t="s">
        <v>220</v>
      </c>
      <c r="G1296" s="21"/>
      <c r="H1296" s="21"/>
      <c r="I1296" s="21"/>
    </row>
    <row r="1297" spans="1:9" ht="14.25" customHeight="1">
      <c r="A1297" s="16" t="s">
        <v>645</v>
      </c>
      <c r="B1297" s="16" t="s">
        <v>444</v>
      </c>
      <c r="C1297" s="16">
        <v>1</v>
      </c>
      <c r="D1297" s="16" t="s">
        <v>882</v>
      </c>
      <c r="E1297" s="16">
        <v>5</v>
      </c>
      <c r="F1297" s="16" t="s">
        <v>1011</v>
      </c>
      <c r="G1297" s="21"/>
      <c r="H1297" s="21"/>
      <c r="I1297" s="21"/>
    </row>
    <row r="1298" spans="1:9" ht="14.25" customHeight="1">
      <c r="A1298" s="16"/>
      <c r="B1298" s="16"/>
      <c r="C1298" s="16"/>
      <c r="D1298" s="16"/>
      <c r="E1298" s="16"/>
      <c r="F1298" s="16"/>
      <c r="G1298" s="21"/>
      <c r="H1298" s="21"/>
      <c r="I1298" s="21"/>
    </row>
    <row r="1299" spans="1:9" ht="14.25" customHeight="1">
      <c r="A1299" s="16" t="s">
        <v>645</v>
      </c>
      <c r="B1299" s="16" t="s">
        <v>117</v>
      </c>
      <c r="C1299" s="16">
        <v>2</v>
      </c>
      <c r="D1299" s="16">
        <v>2</v>
      </c>
      <c r="E1299" s="16"/>
      <c r="F1299" s="16"/>
      <c r="G1299" s="21"/>
      <c r="H1299" s="21"/>
      <c r="I1299" s="21"/>
    </row>
    <row r="1300" spans="1:9" ht="14.25" customHeight="1">
      <c r="A1300" s="16" t="s">
        <v>645</v>
      </c>
      <c r="B1300" s="16" t="s">
        <v>117</v>
      </c>
      <c r="C1300" s="16">
        <v>1</v>
      </c>
      <c r="D1300" s="16" t="s">
        <v>880</v>
      </c>
      <c r="E1300" s="16">
        <v>1</v>
      </c>
      <c r="F1300" s="16" t="s">
        <v>254</v>
      </c>
      <c r="G1300" s="21"/>
      <c r="H1300" s="21"/>
      <c r="I1300" s="21"/>
    </row>
    <row r="1301" spans="1:9" ht="14.25" customHeight="1">
      <c r="A1301" s="16" t="s">
        <v>645</v>
      </c>
      <c r="B1301" s="16" t="s">
        <v>117</v>
      </c>
      <c r="C1301" s="16">
        <v>1</v>
      </c>
      <c r="D1301" s="16" t="s">
        <v>880</v>
      </c>
      <c r="E1301" s="16">
        <v>2</v>
      </c>
      <c r="F1301" s="16" t="s">
        <v>848</v>
      </c>
      <c r="G1301" s="21"/>
      <c r="H1301" s="21"/>
      <c r="I1301" s="21"/>
    </row>
    <row r="1302" spans="1:9" ht="14.25" customHeight="1">
      <c r="A1302" s="16" t="s">
        <v>645</v>
      </c>
      <c r="B1302" s="16" t="s">
        <v>117</v>
      </c>
      <c r="C1302" s="16">
        <v>1</v>
      </c>
      <c r="D1302" s="16" t="s">
        <v>880</v>
      </c>
      <c r="E1302" s="16">
        <v>3</v>
      </c>
      <c r="F1302" s="16" t="s">
        <v>191</v>
      </c>
      <c r="G1302" s="21"/>
      <c r="H1302" s="21"/>
      <c r="I1302" s="21"/>
    </row>
    <row r="1303" spans="1:9" ht="14.25" customHeight="1">
      <c r="A1303" s="16" t="s">
        <v>645</v>
      </c>
      <c r="B1303" s="16" t="s">
        <v>117</v>
      </c>
      <c r="C1303" s="16">
        <v>1</v>
      </c>
      <c r="D1303" s="16" t="s">
        <v>880</v>
      </c>
      <c r="E1303" s="16">
        <v>4</v>
      </c>
      <c r="F1303" s="16" t="s">
        <v>23</v>
      </c>
      <c r="G1303" s="21"/>
      <c r="H1303" s="21"/>
      <c r="I1303" s="21"/>
    </row>
    <row r="1304" spans="1:9" ht="14.25" customHeight="1">
      <c r="A1304" s="16" t="s">
        <v>645</v>
      </c>
      <c r="B1304" s="16" t="s">
        <v>117</v>
      </c>
      <c r="C1304" s="16">
        <v>1</v>
      </c>
      <c r="D1304" s="16" t="s">
        <v>882</v>
      </c>
      <c r="E1304" s="16">
        <v>5</v>
      </c>
      <c r="F1304" s="16" t="s">
        <v>1006</v>
      </c>
      <c r="G1304" s="21"/>
      <c r="H1304" s="21"/>
      <c r="I1304" s="21"/>
    </row>
    <row r="1305" spans="1:9" ht="14.25" customHeight="1">
      <c r="A1305" s="16" t="s">
        <v>645</v>
      </c>
      <c r="B1305" s="16" t="s">
        <v>117</v>
      </c>
      <c r="C1305" s="16">
        <v>1</v>
      </c>
      <c r="D1305" s="16" t="s">
        <v>882</v>
      </c>
      <c r="E1305" s="16">
        <v>6</v>
      </c>
      <c r="F1305" s="16" t="s">
        <v>580</v>
      </c>
      <c r="G1305" s="21"/>
      <c r="H1305" s="21"/>
      <c r="I1305" s="21"/>
    </row>
    <row r="1306" spans="1:9" ht="14.25" customHeight="1">
      <c r="A1306" s="16" t="s">
        <v>645</v>
      </c>
      <c r="B1306" s="16" t="s">
        <v>117</v>
      </c>
      <c r="C1306" s="16">
        <v>2</v>
      </c>
      <c r="D1306" s="16" t="s">
        <v>880</v>
      </c>
      <c r="E1306" s="16">
        <v>7</v>
      </c>
      <c r="F1306" s="16" t="s">
        <v>394</v>
      </c>
      <c r="G1306" s="21"/>
      <c r="H1306" s="21"/>
      <c r="I1306" s="21"/>
    </row>
    <row r="1307" spans="1:9" ht="14.25" customHeight="1">
      <c r="A1307" s="16" t="s">
        <v>645</v>
      </c>
      <c r="B1307" s="16" t="s">
        <v>117</v>
      </c>
      <c r="C1307" s="16">
        <v>2</v>
      </c>
      <c r="D1307" s="16" t="s">
        <v>880</v>
      </c>
      <c r="E1307" s="16">
        <v>8</v>
      </c>
      <c r="F1307" s="16" t="s">
        <v>385</v>
      </c>
      <c r="G1307" s="21"/>
      <c r="H1307" s="21"/>
      <c r="I1307" s="21"/>
    </row>
    <row r="1308" spans="1:9" ht="14.25" customHeight="1">
      <c r="A1308" s="16" t="s">
        <v>645</v>
      </c>
      <c r="B1308" s="16" t="s">
        <v>117</v>
      </c>
      <c r="C1308" s="16">
        <v>2</v>
      </c>
      <c r="D1308" s="16" t="s">
        <v>880</v>
      </c>
      <c r="E1308" s="16">
        <v>9</v>
      </c>
      <c r="F1308" s="16" t="s">
        <v>401</v>
      </c>
      <c r="G1308" s="21"/>
      <c r="H1308" s="21"/>
      <c r="I1308" s="21"/>
    </row>
    <row r="1309" spans="1:9" ht="14.25" customHeight="1">
      <c r="A1309" s="16" t="s">
        <v>645</v>
      </c>
      <c r="B1309" s="16" t="s">
        <v>117</v>
      </c>
      <c r="C1309" s="16">
        <v>2</v>
      </c>
      <c r="D1309" s="16" t="s">
        <v>881</v>
      </c>
      <c r="E1309" s="16">
        <v>10</v>
      </c>
      <c r="F1309" s="16" t="s">
        <v>27</v>
      </c>
      <c r="G1309" s="21"/>
      <c r="H1309" s="21"/>
      <c r="I1309" s="21"/>
    </row>
    <row r="1310" spans="1:9" ht="14.25" customHeight="1">
      <c r="A1310" s="16" t="s">
        <v>645</v>
      </c>
      <c r="B1310" s="16" t="s">
        <v>117</v>
      </c>
      <c r="C1310" s="16">
        <v>2</v>
      </c>
      <c r="D1310" s="16" t="s">
        <v>881</v>
      </c>
      <c r="E1310" s="16">
        <v>11</v>
      </c>
      <c r="F1310" s="16" t="s">
        <v>610</v>
      </c>
      <c r="G1310" s="21"/>
      <c r="H1310" s="21"/>
      <c r="I1310" s="21"/>
    </row>
    <row r="1311" spans="1:9" ht="14.25" customHeight="1">
      <c r="A1311" s="16" t="s">
        <v>645</v>
      </c>
      <c r="B1311" s="16" t="s">
        <v>117</v>
      </c>
      <c r="C1311" s="16">
        <v>2</v>
      </c>
      <c r="D1311" s="16" t="s">
        <v>880</v>
      </c>
      <c r="E1311" s="16">
        <v>12</v>
      </c>
      <c r="F1311" s="16" t="s">
        <v>243</v>
      </c>
      <c r="G1311" s="21"/>
      <c r="H1311" s="21"/>
      <c r="I1311" s="21"/>
    </row>
    <row r="1312" spans="1:9" ht="14.25" customHeight="1">
      <c r="A1312" s="16" t="s">
        <v>645</v>
      </c>
      <c r="B1312" s="16" t="s">
        <v>117</v>
      </c>
      <c r="C1312" s="16">
        <v>2</v>
      </c>
      <c r="D1312" s="16" t="s">
        <v>882</v>
      </c>
      <c r="E1312" s="16">
        <v>13</v>
      </c>
      <c r="F1312" s="16" t="s">
        <v>1007</v>
      </c>
      <c r="G1312" s="21"/>
      <c r="H1312" s="21"/>
      <c r="I1312" s="21"/>
    </row>
    <row r="1313" spans="1:9" ht="14.25" customHeight="1">
      <c r="A1313" s="16" t="s">
        <v>645</v>
      </c>
      <c r="B1313" s="16" t="s">
        <v>117</v>
      </c>
      <c r="C1313" s="16">
        <v>2</v>
      </c>
      <c r="D1313" s="16" t="s">
        <v>880</v>
      </c>
      <c r="E1313" s="16">
        <v>14</v>
      </c>
      <c r="F1313" s="16" t="s">
        <v>1008</v>
      </c>
      <c r="G1313" s="21"/>
      <c r="H1313" s="21"/>
      <c r="I1313" s="21"/>
    </row>
    <row r="1314" spans="1:9" ht="14.25" customHeight="1">
      <c r="A1314" s="16"/>
      <c r="B1314" s="16"/>
      <c r="C1314" s="16"/>
      <c r="D1314" s="16"/>
      <c r="E1314" s="16"/>
      <c r="F1314" s="16"/>
      <c r="G1314" s="21"/>
      <c r="H1314" s="21"/>
      <c r="I1314" s="21"/>
    </row>
    <row r="1315" spans="1:9" ht="14.25" customHeight="1">
      <c r="A1315" s="16" t="s">
        <v>645</v>
      </c>
      <c r="B1315" s="16" t="s">
        <v>431</v>
      </c>
      <c r="C1315" s="16">
        <v>2</v>
      </c>
      <c r="D1315" s="16">
        <v>0</v>
      </c>
      <c r="E1315" s="16"/>
      <c r="F1315" s="16"/>
      <c r="G1315" s="21"/>
      <c r="H1315" s="21"/>
      <c r="I1315" s="21"/>
    </row>
    <row r="1316" spans="1:9" ht="14.25" customHeight="1">
      <c r="A1316" s="16" t="s">
        <v>645</v>
      </c>
      <c r="B1316" s="16" t="s">
        <v>431</v>
      </c>
      <c r="C1316" s="16">
        <v>1</v>
      </c>
      <c r="D1316" s="16" t="s">
        <v>880</v>
      </c>
      <c r="E1316" s="16">
        <v>1</v>
      </c>
      <c r="F1316" s="16" t="s">
        <v>850</v>
      </c>
      <c r="G1316" s="21"/>
      <c r="H1316" s="21"/>
      <c r="I1316" s="21"/>
    </row>
    <row r="1317" spans="1:9" ht="14.25" customHeight="1">
      <c r="A1317" s="16" t="s">
        <v>645</v>
      </c>
      <c r="B1317" s="16" t="s">
        <v>431</v>
      </c>
      <c r="C1317" s="16">
        <v>1</v>
      </c>
      <c r="D1317" s="16" t="s">
        <v>880</v>
      </c>
      <c r="E1317" s="16">
        <v>2</v>
      </c>
      <c r="F1317" s="16" t="s">
        <v>317</v>
      </c>
      <c r="G1317" s="21"/>
      <c r="H1317" s="21"/>
      <c r="I1317" s="21"/>
    </row>
    <row r="1318" spans="1:9" ht="14.25" customHeight="1">
      <c r="A1318" s="16" t="s">
        <v>645</v>
      </c>
      <c r="B1318" s="16" t="s">
        <v>431</v>
      </c>
      <c r="C1318" s="16">
        <v>1</v>
      </c>
      <c r="D1318" s="16" t="s">
        <v>880</v>
      </c>
      <c r="E1318" s="16">
        <v>3</v>
      </c>
      <c r="F1318" s="16" t="s">
        <v>694</v>
      </c>
      <c r="G1318" s="21"/>
      <c r="H1318" s="21"/>
      <c r="I1318" s="21"/>
    </row>
    <row r="1319" spans="1:9" ht="14.25" customHeight="1">
      <c r="A1319" s="16" t="s">
        <v>645</v>
      </c>
      <c r="B1319" s="16" t="s">
        <v>431</v>
      </c>
      <c r="C1319" s="16">
        <v>1</v>
      </c>
      <c r="D1319" s="16" t="s">
        <v>882</v>
      </c>
      <c r="E1319" s="16">
        <v>4</v>
      </c>
      <c r="F1319" s="16" t="s">
        <v>292</v>
      </c>
      <c r="G1319" s="21"/>
      <c r="H1319" s="21"/>
      <c r="I1319" s="21"/>
    </row>
    <row r="1320" spans="1:9" ht="14.25" customHeight="1">
      <c r="A1320" s="16" t="s">
        <v>645</v>
      </c>
      <c r="B1320" s="16" t="s">
        <v>431</v>
      </c>
      <c r="C1320" s="16">
        <v>1</v>
      </c>
      <c r="D1320" s="16" t="s">
        <v>880</v>
      </c>
      <c r="E1320" s="16">
        <v>5</v>
      </c>
      <c r="F1320" s="16" t="s">
        <v>325</v>
      </c>
      <c r="G1320" s="21"/>
      <c r="H1320" s="21"/>
      <c r="I1320" s="21"/>
    </row>
    <row r="1321" spans="1:9" ht="14.25" customHeight="1">
      <c r="A1321" s="16" t="s">
        <v>645</v>
      </c>
      <c r="B1321" s="16" t="s">
        <v>431</v>
      </c>
      <c r="C1321" s="16">
        <v>1</v>
      </c>
      <c r="D1321" s="16" t="s">
        <v>882</v>
      </c>
      <c r="E1321" s="16">
        <v>6</v>
      </c>
      <c r="F1321" s="16" t="s">
        <v>789</v>
      </c>
      <c r="G1321" s="21"/>
      <c r="H1321" s="21"/>
      <c r="I1321" s="21"/>
    </row>
    <row r="1322" spans="1:9" ht="14.25" customHeight="1">
      <c r="A1322" s="16" t="s">
        <v>645</v>
      </c>
      <c r="B1322" s="16" t="s">
        <v>431</v>
      </c>
      <c r="C1322" s="16">
        <v>1</v>
      </c>
      <c r="D1322" s="16" t="s">
        <v>882</v>
      </c>
      <c r="E1322" s="16">
        <v>7</v>
      </c>
      <c r="F1322" s="16" t="s">
        <v>68</v>
      </c>
      <c r="G1322" s="21"/>
      <c r="H1322" s="21"/>
      <c r="I1322" s="21"/>
    </row>
    <row r="1323" spans="1:9" ht="14.25" customHeight="1">
      <c r="A1323" s="16" t="s">
        <v>645</v>
      </c>
      <c r="B1323" s="16" t="s">
        <v>431</v>
      </c>
      <c r="C1323" s="16">
        <v>1</v>
      </c>
      <c r="D1323" s="16" t="s">
        <v>880</v>
      </c>
      <c r="E1323" s="16">
        <v>8</v>
      </c>
      <c r="F1323" s="16" t="s">
        <v>596</v>
      </c>
      <c r="G1323" s="21"/>
      <c r="H1323" s="21"/>
      <c r="I1323" s="21"/>
    </row>
    <row r="1324" spans="1:9" ht="14.25" customHeight="1">
      <c r="A1324" s="16" t="s">
        <v>645</v>
      </c>
      <c r="B1324" s="16" t="s">
        <v>431</v>
      </c>
      <c r="C1324" s="16">
        <v>1</v>
      </c>
      <c r="D1324" s="16" t="s">
        <v>880</v>
      </c>
      <c r="E1324" s="16">
        <v>9</v>
      </c>
      <c r="F1324" s="16" t="s">
        <v>456</v>
      </c>
      <c r="G1324" s="21"/>
      <c r="H1324" s="21"/>
      <c r="I1324" s="21"/>
    </row>
    <row r="1325" spans="1:9" ht="14.25" customHeight="1">
      <c r="A1325" s="16" t="s">
        <v>645</v>
      </c>
      <c r="B1325" s="16" t="s">
        <v>431</v>
      </c>
      <c r="C1325" s="16">
        <v>1</v>
      </c>
      <c r="D1325" s="16" t="s">
        <v>882</v>
      </c>
      <c r="E1325" s="16">
        <v>10</v>
      </c>
      <c r="F1325" s="16" t="s">
        <v>270</v>
      </c>
      <c r="G1325" s="21"/>
      <c r="H1325" s="21"/>
      <c r="I1325" s="21"/>
    </row>
    <row r="1326" spans="1:9" ht="14.25" customHeight="1">
      <c r="A1326" s="16" t="s">
        <v>645</v>
      </c>
      <c r="B1326" s="16" t="s">
        <v>431</v>
      </c>
      <c r="C1326" s="16">
        <v>3</v>
      </c>
      <c r="D1326" s="16" t="s">
        <v>880</v>
      </c>
      <c r="E1326" s="16">
        <v>11</v>
      </c>
      <c r="F1326" s="16" t="s">
        <v>608</v>
      </c>
      <c r="G1326" s="21"/>
      <c r="H1326" s="21"/>
      <c r="I1326" s="21"/>
    </row>
    <row r="1327" spans="1:9" ht="14.25" customHeight="1">
      <c r="A1327" s="16" t="s">
        <v>645</v>
      </c>
      <c r="B1327" s="16" t="s">
        <v>431</v>
      </c>
      <c r="C1327" s="16">
        <v>3</v>
      </c>
      <c r="D1327" s="16" t="s">
        <v>880</v>
      </c>
      <c r="E1327" s="16">
        <v>12</v>
      </c>
      <c r="F1327" s="16" t="s">
        <v>240</v>
      </c>
      <c r="G1327" s="21"/>
      <c r="H1327" s="21"/>
      <c r="I1327" s="21"/>
    </row>
    <row r="1328" spans="1:9" ht="14.25" customHeight="1">
      <c r="A1328" s="16"/>
      <c r="B1328" s="16"/>
      <c r="C1328" s="16"/>
      <c r="D1328" s="16"/>
      <c r="E1328" s="16"/>
      <c r="F1328" s="16"/>
      <c r="G1328" s="21"/>
      <c r="H1328" s="21"/>
      <c r="I1328" s="21"/>
    </row>
    <row r="1329" spans="1:9" ht="14.25" customHeight="1">
      <c r="A1329" s="16" t="s">
        <v>645</v>
      </c>
      <c r="B1329" s="16" t="s">
        <v>173</v>
      </c>
      <c r="C1329" s="16">
        <v>2</v>
      </c>
      <c r="D1329" s="16">
        <v>0</v>
      </c>
      <c r="E1329" s="16"/>
      <c r="F1329" s="16"/>
      <c r="G1329" s="35">
        <v>41396</v>
      </c>
      <c r="H1329" s="21" t="s">
        <v>1278</v>
      </c>
      <c r="I1329" s="21"/>
    </row>
    <row r="1330" spans="1:9" ht="14.25" customHeight="1">
      <c r="A1330" s="16" t="s">
        <v>645</v>
      </c>
      <c r="B1330" s="16" t="s">
        <v>173</v>
      </c>
      <c r="C1330" s="16">
        <v>1</v>
      </c>
      <c r="D1330" s="16" t="s">
        <v>880</v>
      </c>
      <c r="E1330" s="16">
        <v>1</v>
      </c>
      <c r="F1330" s="16" t="s">
        <v>237</v>
      </c>
      <c r="G1330" s="21"/>
      <c r="H1330" s="21"/>
      <c r="I1330" s="21"/>
    </row>
    <row r="1331" spans="1:9" ht="14.25" customHeight="1">
      <c r="A1331" s="16" t="s">
        <v>645</v>
      </c>
      <c r="B1331" s="16" t="s">
        <v>173</v>
      </c>
      <c r="C1331" s="16">
        <v>1</v>
      </c>
      <c r="D1331" s="16" t="s">
        <v>882</v>
      </c>
      <c r="E1331" s="16">
        <v>2</v>
      </c>
      <c r="F1331" s="16" t="s">
        <v>1</v>
      </c>
      <c r="G1331" s="21"/>
      <c r="H1331" s="21"/>
      <c r="I1331" s="21"/>
    </row>
    <row r="1332" spans="1:9" ht="14.25" customHeight="1">
      <c r="A1332" s="16" t="s">
        <v>645</v>
      </c>
      <c r="B1332" s="16" t="s">
        <v>173</v>
      </c>
      <c r="C1332" s="16">
        <v>1</v>
      </c>
      <c r="D1332" s="16" t="s">
        <v>880</v>
      </c>
      <c r="E1332" s="16">
        <v>3</v>
      </c>
      <c r="F1332" s="16" t="s">
        <v>2</v>
      </c>
      <c r="G1332" s="21"/>
      <c r="H1332" s="21"/>
      <c r="I1332" s="21"/>
    </row>
    <row r="1333" spans="1:9" ht="14.25" customHeight="1">
      <c r="A1333" s="16" t="s">
        <v>645</v>
      </c>
      <c r="B1333" s="16" t="s">
        <v>173</v>
      </c>
      <c r="C1333" s="16">
        <v>1</v>
      </c>
      <c r="D1333" s="16" t="s">
        <v>880</v>
      </c>
      <c r="E1333" s="16">
        <v>4</v>
      </c>
      <c r="F1333" s="16" t="s">
        <v>486</v>
      </c>
      <c r="G1333" s="21"/>
      <c r="H1333" s="21"/>
      <c r="I1333" s="21"/>
    </row>
    <row r="1334" spans="1:9" ht="14.25" customHeight="1">
      <c r="A1334" s="16" t="s">
        <v>645</v>
      </c>
      <c r="B1334" s="16" t="s">
        <v>173</v>
      </c>
      <c r="C1334" s="16">
        <v>1</v>
      </c>
      <c r="D1334" s="16" t="s">
        <v>881</v>
      </c>
      <c r="E1334" s="16">
        <v>5</v>
      </c>
      <c r="F1334" s="16" t="s">
        <v>470</v>
      </c>
      <c r="G1334" s="21"/>
      <c r="H1334" s="21"/>
      <c r="I1334" s="21"/>
    </row>
    <row r="1335" spans="1:9" ht="14.25" customHeight="1">
      <c r="A1335" s="16" t="s">
        <v>645</v>
      </c>
      <c r="B1335" s="16" t="s">
        <v>173</v>
      </c>
      <c r="C1335" s="16">
        <v>3</v>
      </c>
      <c r="D1335" s="16" t="s">
        <v>882</v>
      </c>
      <c r="E1335" s="16">
        <v>6</v>
      </c>
      <c r="F1335" s="16" t="s">
        <v>732</v>
      </c>
      <c r="G1335" s="21"/>
      <c r="H1335" s="21"/>
      <c r="I1335" s="21"/>
    </row>
    <row r="1336" spans="1:9" ht="14.25" customHeight="1">
      <c r="A1336" s="16" t="s">
        <v>645</v>
      </c>
      <c r="B1336" s="16" t="s">
        <v>173</v>
      </c>
      <c r="C1336" s="16">
        <v>3</v>
      </c>
      <c r="D1336" s="16" t="s">
        <v>880</v>
      </c>
      <c r="E1336" s="16">
        <v>7</v>
      </c>
      <c r="F1336" s="16" t="s">
        <v>337</v>
      </c>
      <c r="G1336" s="21"/>
      <c r="H1336" s="21"/>
      <c r="I1336" s="21"/>
    </row>
    <row r="1337" spans="1:9" ht="14.25" customHeight="1">
      <c r="A1337" s="16"/>
      <c r="B1337" s="16"/>
      <c r="C1337" s="16"/>
      <c r="D1337" s="16"/>
      <c r="E1337" s="16"/>
      <c r="F1337" s="16"/>
      <c r="G1337" s="21"/>
      <c r="H1337" s="21"/>
      <c r="I1337" s="21"/>
    </row>
    <row r="1338" spans="1:9" ht="14.25" customHeight="1">
      <c r="A1338" s="16" t="s">
        <v>645</v>
      </c>
      <c r="B1338" s="16" t="s">
        <v>474</v>
      </c>
      <c r="C1338" s="16">
        <v>1</v>
      </c>
      <c r="D1338" s="16">
        <v>0</v>
      </c>
      <c r="E1338" s="16"/>
      <c r="F1338" s="16"/>
      <c r="G1338" s="21"/>
      <c r="H1338" s="21"/>
      <c r="I1338" s="21"/>
    </row>
    <row r="1339" spans="1:9" ht="14.25" customHeight="1">
      <c r="A1339" s="16" t="s">
        <v>645</v>
      </c>
      <c r="B1339" s="16" t="s">
        <v>474</v>
      </c>
      <c r="C1339" s="16">
        <v>1</v>
      </c>
      <c r="D1339" s="16" t="s">
        <v>881</v>
      </c>
      <c r="E1339" s="16">
        <v>1</v>
      </c>
      <c r="F1339" s="16" t="s">
        <v>22</v>
      </c>
      <c r="G1339" s="21"/>
      <c r="H1339" s="21"/>
      <c r="I1339" s="21"/>
    </row>
    <row r="1340" spans="1:9" ht="14.25" customHeight="1">
      <c r="A1340" s="16" t="s">
        <v>645</v>
      </c>
      <c r="B1340" s="16" t="s">
        <v>474</v>
      </c>
      <c r="C1340" s="16">
        <v>1</v>
      </c>
      <c r="D1340" s="16" t="s">
        <v>882</v>
      </c>
      <c r="E1340" s="16">
        <v>2</v>
      </c>
      <c r="F1340" s="16" t="s">
        <v>164</v>
      </c>
      <c r="G1340" s="21"/>
      <c r="H1340" s="21"/>
      <c r="I1340" s="21"/>
    </row>
    <row r="1341" spans="1:9" ht="14.25" customHeight="1">
      <c r="A1341" s="16" t="s">
        <v>645</v>
      </c>
      <c r="B1341" s="16" t="s">
        <v>474</v>
      </c>
      <c r="C1341" s="16">
        <v>1</v>
      </c>
      <c r="D1341" s="16" t="s">
        <v>882</v>
      </c>
      <c r="E1341" s="16">
        <v>3</v>
      </c>
      <c r="F1341" s="16" t="s">
        <v>532</v>
      </c>
      <c r="G1341" s="21"/>
      <c r="H1341" s="21"/>
      <c r="I1341" s="21"/>
    </row>
    <row r="1342" spans="1:9" ht="14.25" customHeight="1">
      <c r="A1342" s="16" t="s">
        <v>645</v>
      </c>
      <c r="B1342" s="16" t="s">
        <v>474</v>
      </c>
      <c r="C1342" s="16">
        <v>1</v>
      </c>
      <c r="D1342" s="16" t="s">
        <v>881</v>
      </c>
      <c r="E1342" s="16">
        <v>4</v>
      </c>
      <c r="F1342" s="16" t="s">
        <v>411</v>
      </c>
      <c r="G1342" s="21"/>
      <c r="H1342" s="21"/>
      <c r="I1342" s="21"/>
    </row>
    <row r="1343" spans="1:9" ht="14.25" customHeight="1">
      <c r="A1343" s="16" t="s">
        <v>645</v>
      </c>
      <c r="B1343" s="16" t="s">
        <v>474</v>
      </c>
      <c r="C1343" s="16">
        <v>1</v>
      </c>
      <c r="D1343" s="16" t="s">
        <v>880</v>
      </c>
      <c r="E1343" s="16">
        <v>5</v>
      </c>
      <c r="F1343" s="16" t="s">
        <v>381</v>
      </c>
      <c r="G1343" s="21"/>
      <c r="H1343" s="21"/>
      <c r="I1343" s="21"/>
    </row>
    <row r="1344" spans="1:9" ht="14.25" customHeight="1">
      <c r="A1344" s="16" t="s">
        <v>645</v>
      </c>
      <c r="B1344" s="16" t="s">
        <v>474</v>
      </c>
      <c r="C1344" s="16">
        <v>1</v>
      </c>
      <c r="D1344" s="16" t="s">
        <v>881</v>
      </c>
      <c r="E1344" s="16">
        <v>6</v>
      </c>
      <c r="F1344" s="16" t="s">
        <v>42</v>
      </c>
      <c r="G1344" s="21"/>
      <c r="H1344" s="21"/>
      <c r="I1344" s="21"/>
    </row>
    <row r="1345" spans="1:9" ht="14.25" customHeight="1">
      <c r="A1345" s="16" t="s">
        <v>645</v>
      </c>
      <c r="B1345" s="16" t="s">
        <v>474</v>
      </c>
      <c r="C1345" s="16">
        <v>1</v>
      </c>
      <c r="D1345" s="16" t="s">
        <v>882</v>
      </c>
      <c r="E1345" s="16">
        <v>7</v>
      </c>
      <c r="F1345" s="16" t="s">
        <v>741</v>
      </c>
      <c r="G1345" s="21"/>
      <c r="H1345" s="21"/>
      <c r="I1345" s="21"/>
    </row>
    <row r="1346" spans="1:9" ht="14.25" customHeight="1">
      <c r="A1346" s="16" t="s">
        <v>645</v>
      </c>
      <c r="B1346" s="16" t="s">
        <v>474</v>
      </c>
      <c r="C1346" s="16">
        <v>3</v>
      </c>
      <c r="D1346" s="16" t="s">
        <v>880</v>
      </c>
      <c r="E1346" s="16">
        <v>8</v>
      </c>
      <c r="F1346" s="16" t="s">
        <v>485</v>
      </c>
      <c r="G1346" s="21"/>
      <c r="H1346" s="21"/>
      <c r="I1346" s="21"/>
    </row>
    <row r="1347" spans="1:9" ht="14.25" customHeight="1">
      <c r="A1347" s="16" t="s">
        <v>645</v>
      </c>
      <c r="B1347" s="16" t="s">
        <v>474</v>
      </c>
      <c r="C1347" s="16">
        <v>3</v>
      </c>
      <c r="D1347" s="16" t="s">
        <v>881</v>
      </c>
      <c r="E1347" s="16">
        <v>9</v>
      </c>
      <c r="F1347" s="16" t="s">
        <v>350</v>
      </c>
      <c r="G1347" s="21"/>
      <c r="H1347" s="21"/>
      <c r="I1347" s="21"/>
    </row>
    <row r="1348" spans="1:9" ht="14.25" customHeight="1">
      <c r="A1348" s="16" t="s">
        <v>645</v>
      </c>
      <c r="B1348" s="16" t="s">
        <v>474</v>
      </c>
      <c r="C1348" s="16">
        <v>3</v>
      </c>
      <c r="D1348" s="16" t="s">
        <v>882</v>
      </c>
      <c r="E1348" s="16">
        <v>10</v>
      </c>
      <c r="F1348" s="16" t="s">
        <v>1009</v>
      </c>
      <c r="G1348" s="21"/>
      <c r="H1348" s="21"/>
      <c r="I1348" s="21"/>
    </row>
    <row r="1349" spans="1:9" ht="14.25" customHeight="1">
      <c r="A1349" s="16"/>
      <c r="B1349" s="16"/>
      <c r="C1349" s="16"/>
      <c r="D1349" s="16"/>
      <c r="E1349" s="16"/>
      <c r="F1349" s="16"/>
      <c r="G1349" s="21"/>
      <c r="H1349" s="21"/>
      <c r="I1349" s="21"/>
    </row>
    <row r="1350" spans="1:9" ht="14.25" customHeight="1">
      <c r="A1350" s="16" t="s">
        <v>645</v>
      </c>
      <c r="B1350" s="16" t="s">
        <v>43</v>
      </c>
      <c r="C1350" s="16">
        <v>1</v>
      </c>
      <c r="D1350" s="16">
        <v>1</v>
      </c>
      <c r="E1350" s="16"/>
      <c r="F1350" s="16"/>
      <c r="G1350" s="21"/>
      <c r="H1350" s="21"/>
      <c r="I1350" s="21"/>
    </row>
    <row r="1351" spans="1:9" ht="14.25" customHeight="1">
      <c r="A1351" s="16" t="s">
        <v>645</v>
      </c>
      <c r="B1351" s="16" t="s">
        <v>43</v>
      </c>
      <c r="C1351" s="16">
        <v>1</v>
      </c>
      <c r="D1351" s="16" t="s">
        <v>880</v>
      </c>
      <c r="E1351" s="16">
        <v>1</v>
      </c>
      <c r="F1351" s="16" t="s">
        <v>154</v>
      </c>
      <c r="G1351" s="21"/>
      <c r="H1351" s="21"/>
      <c r="I1351" s="21"/>
    </row>
    <row r="1352" spans="1:9" ht="14.25" customHeight="1">
      <c r="A1352" s="16" t="s">
        <v>645</v>
      </c>
      <c r="B1352" s="16" t="s">
        <v>43</v>
      </c>
      <c r="C1352" s="16">
        <v>1</v>
      </c>
      <c r="D1352" s="16" t="s">
        <v>881</v>
      </c>
      <c r="E1352" s="16">
        <v>2</v>
      </c>
      <c r="F1352" s="16" t="s">
        <v>659</v>
      </c>
      <c r="G1352" s="21"/>
      <c r="H1352" s="21"/>
      <c r="I1352" s="21"/>
    </row>
    <row r="1353" spans="1:9" ht="14.25" customHeight="1">
      <c r="A1353" s="16" t="s">
        <v>645</v>
      </c>
      <c r="B1353" s="16" t="s">
        <v>43</v>
      </c>
      <c r="C1353" s="16">
        <v>2</v>
      </c>
      <c r="D1353" s="16" t="s">
        <v>880</v>
      </c>
      <c r="E1353" s="16">
        <v>3</v>
      </c>
      <c r="F1353" s="16" t="s">
        <v>504</v>
      </c>
      <c r="G1353" s="21"/>
      <c r="H1353" s="21"/>
      <c r="I1353" s="21"/>
    </row>
    <row r="1354" spans="1:9" ht="14.25" customHeight="1">
      <c r="A1354" s="16" t="s">
        <v>645</v>
      </c>
      <c r="B1354" s="16" t="s">
        <v>43</v>
      </c>
      <c r="C1354" s="16">
        <v>2</v>
      </c>
      <c r="D1354" s="16" t="s">
        <v>881</v>
      </c>
      <c r="E1354" s="16">
        <v>4</v>
      </c>
      <c r="F1354" s="16" t="s">
        <v>780</v>
      </c>
      <c r="G1354" s="21"/>
      <c r="H1354" s="21"/>
      <c r="I1354" s="21"/>
    </row>
    <row r="1355" spans="1:9" ht="14.25" customHeight="1">
      <c r="A1355" s="16" t="s">
        <v>645</v>
      </c>
      <c r="B1355" s="16" t="s">
        <v>43</v>
      </c>
      <c r="C1355" s="16">
        <v>3</v>
      </c>
      <c r="D1355" s="16" t="s">
        <v>880</v>
      </c>
      <c r="E1355" s="16">
        <v>5</v>
      </c>
      <c r="F1355" s="16" t="s">
        <v>339</v>
      </c>
      <c r="G1355" s="21"/>
      <c r="H1355" s="21"/>
      <c r="I1355" s="21"/>
    </row>
    <row r="1356" spans="1:9" ht="14.25" customHeight="1">
      <c r="A1356" s="16" t="s">
        <v>645</v>
      </c>
      <c r="B1356" s="16" t="s">
        <v>43</v>
      </c>
      <c r="C1356" s="16">
        <v>3</v>
      </c>
      <c r="D1356" s="16" t="s">
        <v>880</v>
      </c>
      <c r="E1356" s="16">
        <v>6</v>
      </c>
      <c r="F1356" s="16" t="s">
        <v>559</v>
      </c>
      <c r="G1356" s="21"/>
      <c r="H1356" s="21"/>
      <c r="I1356" s="21"/>
    </row>
    <row r="1357" spans="1:9" ht="14.25" customHeight="1">
      <c r="A1357" s="16" t="s">
        <v>645</v>
      </c>
      <c r="B1357" s="16" t="s">
        <v>43</v>
      </c>
      <c r="C1357" s="16">
        <v>3</v>
      </c>
      <c r="D1357" s="16" t="s">
        <v>881</v>
      </c>
      <c r="E1357" s="16">
        <v>7</v>
      </c>
      <c r="F1357" s="16" t="s">
        <v>635</v>
      </c>
      <c r="G1357" s="21"/>
      <c r="H1357" s="21"/>
      <c r="I1357" s="21"/>
    </row>
    <row r="1358" spans="1:9" ht="14.25" customHeight="1">
      <c r="A1358" s="16" t="s">
        <v>645</v>
      </c>
      <c r="B1358" s="16" t="s">
        <v>43</v>
      </c>
      <c r="C1358" s="16">
        <v>3</v>
      </c>
      <c r="D1358" s="16" t="s">
        <v>882</v>
      </c>
      <c r="E1358" s="16">
        <v>8</v>
      </c>
      <c r="F1358" s="16" t="s">
        <v>861</v>
      </c>
      <c r="G1358" s="21"/>
      <c r="H1358" s="21"/>
      <c r="I1358" s="21"/>
    </row>
    <row r="1359" spans="1:9" ht="14.25" customHeight="1">
      <c r="A1359" s="16"/>
      <c r="B1359" s="16"/>
      <c r="C1359" s="16"/>
      <c r="D1359" s="16"/>
      <c r="E1359" s="16"/>
      <c r="F1359" s="16"/>
      <c r="G1359" s="21"/>
      <c r="H1359" s="21"/>
      <c r="I1359" s="21"/>
    </row>
    <row r="1360" spans="1:9" ht="14.25" customHeight="1">
      <c r="A1360" s="16" t="s">
        <v>645</v>
      </c>
      <c r="B1360" s="16" t="s">
        <v>716</v>
      </c>
      <c r="C1360" s="16">
        <v>0</v>
      </c>
      <c r="D1360" s="16">
        <v>0</v>
      </c>
      <c r="E1360" s="16"/>
      <c r="F1360" s="16"/>
      <c r="G1360" s="21"/>
      <c r="H1360" s="21"/>
      <c r="I1360" s="21"/>
    </row>
    <row r="1361" spans="1:9" ht="14.25" customHeight="1">
      <c r="A1361" s="16" t="s">
        <v>645</v>
      </c>
      <c r="B1361" s="16" t="s">
        <v>716</v>
      </c>
      <c r="C1361" s="16">
        <v>3</v>
      </c>
      <c r="D1361" s="16" t="s">
        <v>880</v>
      </c>
      <c r="E1361" s="16">
        <v>1</v>
      </c>
      <c r="F1361" s="16" t="s">
        <v>542</v>
      </c>
      <c r="G1361" s="21"/>
      <c r="H1361" s="21"/>
      <c r="I1361" s="21"/>
    </row>
    <row r="1362" spans="1:9" ht="14.25" customHeight="1">
      <c r="A1362" s="16" t="s">
        <v>645</v>
      </c>
      <c r="B1362" s="16" t="s">
        <v>716</v>
      </c>
      <c r="C1362" s="16">
        <v>3</v>
      </c>
      <c r="D1362" s="16" t="s">
        <v>880</v>
      </c>
      <c r="E1362" s="16">
        <v>2</v>
      </c>
      <c r="F1362" s="16" t="s">
        <v>133</v>
      </c>
      <c r="G1362" s="21"/>
      <c r="H1362" s="21"/>
      <c r="I1362" s="21"/>
    </row>
    <row r="1363" spans="1:9" ht="14.25" customHeight="1">
      <c r="A1363" s="16" t="s">
        <v>645</v>
      </c>
      <c r="B1363" s="16" t="s">
        <v>716</v>
      </c>
      <c r="C1363" s="16">
        <v>3</v>
      </c>
      <c r="D1363" s="16" t="s">
        <v>880</v>
      </c>
      <c r="E1363" s="16">
        <v>3</v>
      </c>
      <c r="F1363" s="16" t="s">
        <v>39</v>
      </c>
      <c r="G1363" s="21"/>
      <c r="H1363" s="21"/>
      <c r="I1363" s="21"/>
    </row>
    <row r="1364" spans="1:9" ht="14.25" customHeight="1">
      <c r="A1364" s="16" t="s">
        <v>645</v>
      </c>
      <c r="B1364" s="16" t="s">
        <v>716</v>
      </c>
      <c r="C1364" s="16">
        <v>3</v>
      </c>
      <c r="D1364" s="16" t="s">
        <v>882</v>
      </c>
      <c r="E1364" s="16">
        <v>4</v>
      </c>
      <c r="F1364" s="16" t="s">
        <v>207</v>
      </c>
      <c r="G1364" s="21"/>
      <c r="H1364" s="21"/>
      <c r="I1364" s="21"/>
    </row>
    <row r="1365" spans="1:9" ht="14.25" customHeight="1">
      <c r="A1365" s="16"/>
      <c r="B1365" s="16"/>
      <c r="C1365" s="16"/>
      <c r="D1365" s="16"/>
      <c r="E1365" s="16"/>
      <c r="F1365" s="16"/>
      <c r="G1365" s="21"/>
      <c r="H1365" s="21"/>
      <c r="I1365" s="21"/>
    </row>
    <row r="1366" spans="1:9" ht="14.25" customHeight="1">
      <c r="A1366" s="16" t="s">
        <v>645</v>
      </c>
      <c r="B1366" s="16" t="s">
        <v>1277</v>
      </c>
      <c r="C1366" s="16">
        <v>0</v>
      </c>
      <c r="D1366" s="16">
        <v>0</v>
      </c>
      <c r="E1366" s="16"/>
      <c r="F1366" s="16"/>
      <c r="G1366" s="35">
        <v>41396</v>
      </c>
      <c r="H1366" s="21" t="s">
        <v>1279</v>
      </c>
      <c r="I1366" s="21"/>
    </row>
    <row r="1367" spans="1:9" ht="14.25" customHeight="1">
      <c r="A1367" s="16" t="s">
        <v>645</v>
      </c>
      <c r="B1367" s="16" t="s">
        <v>1277</v>
      </c>
      <c r="C1367" s="16">
        <v>3</v>
      </c>
      <c r="D1367" s="16" t="s">
        <v>880</v>
      </c>
      <c r="E1367" s="16">
        <v>1</v>
      </c>
      <c r="F1367" s="16" t="s">
        <v>119</v>
      </c>
      <c r="G1367" s="21"/>
      <c r="H1367" s="21"/>
      <c r="I1367" s="21"/>
    </row>
    <row r="1368" spans="1:9" ht="14.25" customHeight="1">
      <c r="A1368" s="16" t="s">
        <v>645</v>
      </c>
      <c r="B1368" s="16" t="s">
        <v>1277</v>
      </c>
      <c r="C1368" s="16">
        <v>3</v>
      </c>
      <c r="D1368" s="16" t="s">
        <v>880</v>
      </c>
      <c r="E1368" s="16">
        <v>2</v>
      </c>
      <c r="F1368" s="16" t="s">
        <v>197</v>
      </c>
      <c r="G1368" s="21"/>
      <c r="H1368" s="21"/>
      <c r="I1368" s="21"/>
    </row>
    <row r="1369" spans="1:9" ht="14.25" customHeight="1">
      <c r="A1369" s="16" t="s">
        <v>645</v>
      </c>
      <c r="B1369" s="16" t="s">
        <v>1277</v>
      </c>
      <c r="C1369" s="16">
        <v>3</v>
      </c>
      <c r="D1369" s="16" t="s">
        <v>880</v>
      </c>
      <c r="E1369" s="16">
        <v>3</v>
      </c>
      <c r="F1369" s="16" t="s">
        <v>492</v>
      </c>
      <c r="G1369" s="21"/>
      <c r="H1369" s="21"/>
      <c r="I1369" s="21"/>
    </row>
    <row r="1370" spans="1:9" ht="14.25" customHeight="1">
      <c r="A1370" s="16" t="s">
        <v>645</v>
      </c>
      <c r="B1370" s="16" t="s">
        <v>1277</v>
      </c>
      <c r="C1370" s="16">
        <v>3</v>
      </c>
      <c r="D1370" s="16" t="s">
        <v>880</v>
      </c>
      <c r="E1370" s="16">
        <v>4</v>
      </c>
      <c r="F1370" s="16" t="s">
        <v>463</v>
      </c>
      <c r="G1370" s="21"/>
      <c r="H1370" s="21"/>
      <c r="I1370" s="21"/>
    </row>
    <row r="1371" spans="1:9" ht="14.25" customHeight="1">
      <c r="A1371" s="16" t="s">
        <v>645</v>
      </c>
      <c r="B1371" s="16" t="s">
        <v>1277</v>
      </c>
      <c r="C1371" s="16">
        <v>3</v>
      </c>
      <c r="D1371" s="16" t="s">
        <v>881</v>
      </c>
      <c r="E1371" s="16">
        <v>5</v>
      </c>
      <c r="F1371" s="16" t="s">
        <v>600</v>
      </c>
      <c r="G1371" s="21"/>
      <c r="H1371" s="21"/>
      <c r="I1371" s="21"/>
    </row>
    <row r="1372" spans="1:9" ht="14.25" customHeight="1">
      <c r="A1372" s="16"/>
      <c r="B1372" s="16"/>
      <c r="C1372" s="16"/>
      <c r="D1372" s="16"/>
      <c r="E1372" s="16"/>
      <c r="F1372" s="16"/>
      <c r="G1372" s="21"/>
      <c r="H1372" s="21"/>
      <c r="I1372" s="21"/>
    </row>
    <row r="1373" spans="1:9" ht="14.25" customHeight="1">
      <c r="A1373" s="16" t="s">
        <v>645</v>
      </c>
      <c r="B1373" s="16" t="s">
        <v>823</v>
      </c>
      <c r="C1373" s="16">
        <v>0</v>
      </c>
      <c r="D1373" s="16">
        <v>0</v>
      </c>
      <c r="E1373" s="16"/>
      <c r="F1373" s="16"/>
      <c r="G1373" s="21"/>
      <c r="H1373" s="21"/>
      <c r="I1373" s="21"/>
    </row>
    <row r="1374" spans="1:9" ht="14.25" customHeight="1">
      <c r="A1374" s="16" t="s">
        <v>645</v>
      </c>
      <c r="B1374" s="16" t="s">
        <v>823</v>
      </c>
      <c r="C1374" s="16">
        <v>3</v>
      </c>
      <c r="D1374" s="16" t="s">
        <v>880</v>
      </c>
      <c r="E1374" s="16">
        <v>1</v>
      </c>
      <c r="F1374" s="16" t="s">
        <v>1010</v>
      </c>
      <c r="G1374" s="21"/>
      <c r="H1374" s="21"/>
      <c r="I1374" s="21"/>
    </row>
    <row r="1375" spans="1:9" ht="14.25" customHeight="1">
      <c r="A1375" s="16" t="s">
        <v>645</v>
      </c>
      <c r="B1375" s="16" t="s">
        <v>823</v>
      </c>
      <c r="C1375" s="16">
        <v>3</v>
      </c>
      <c r="D1375" s="16" t="s">
        <v>880</v>
      </c>
      <c r="E1375" s="16">
        <v>2</v>
      </c>
      <c r="F1375" s="16" t="s">
        <v>187</v>
      </c>
      <c r="G1375" s="21"/>
      <c r="H1375" s="21"/>
      <c r="I1375" s="21"/>
    </row>
    <row r="1376" spans="1:9" ht="14.25" customHeight="1">
      <c r="A1376" s="16" t="s">
        <v>645</v>
      </c>
      <c r="B1376" s="16" t="s">
        <v>823</v>
      </c>
      <c r="C1376" s="16">
        <v>3</v>
      </c>
      <c r="D1376" s="16" t="s">
        <v>880</v>
      </c>
      <c r="E1376" s="16">
        <v>3</v>
      </c>
      <c r="F1376" s="16" t="s">
        <v>465</v>
      </c>
      <c r="G1376" s="21"/>
      <c r="H1376" s="21"/>
      <c r="I1376" s="21"/>
    </row>
    <row r="1377" spans="1:9" ht="14.25" customHeight="1">
      <c r="A1377" s="16" t="s">
        <v>645</v>
      </c>
      <c r="B1377" s="16" t="s">
        <v>823</v>
      </c>
      <c r="C1377" s="16">
        <v>3</v>
      </c>
      <c r="D1377" s="16" t="s">
        <v>881</v>
      </c>
      <c r="E1377" s="16">
        <v>4</v>
      </c>
      <c r="F1377" s="16" t="s">
        <v>226</v>
      </c>
      <c r="G1377" s="21"/>
      <c r="H1377" s="21"/>
      <c r="I1377" s="21"/>
    </row>
    <row r="1378" spans="1:9" ht="14.25" customHeight="1">
      <c r="A1378" s="16" t="s">
        <v>645</v>
      </c>
      <c r="B1378" s="16" t="s">
        <v>823</v>
      </c>
      <c r="C1378" s="16">
        <v>3</v>
      </c>
      <c r="D1378" s="16" t="s">
        <v>880</v>
      </c>
      <c r="E1378" s="16">
        <v>5</v>
      </c>
      <c r="F1378" s="16" t="s">
        <v>216</v>
      </c>
      <c r="G1378" s="21"/>
      <c r="H1378" s="21"/>
      <c r="I1378" s="21"/>
    </row>
    <row r="1379" spans="1:9" ht="14.25" customHeight="1">
      <c r="A1379" s="16" t="s">
        <v>645</v>
      </c>
      <c r="B1379" s="16" t="s">
        <v>823</v>
      </c>
      <c r="C1379" s="16">
        <v>3</v>
      </c>
      <c r="D1379" s="16" t="s">
        <v>881</v>
      </c>
      <c r="E1379" s="16">
        <v>6</v>
      </c>
      <c r="F1379" s="16" t="s">
        <v>109</v>
      </c>
      <c r="G1379" s="21"/>
      <c r="H1379" s="21"/>
      <c r="I1379" s="21"/>
    </row>
    <row r="1380" spans="1:9" ht="14.25" customHeight="1">
      <c r="A1380" s="16" t="s">
        <v>645</v>
      </c>
      <c r="B1380" s="16" t="s">
        <v>823</v>
      </c>
      <c r="C1380" s="16">
        <v>3</v>
      </c>
      <c r="D1380" s="16" t="s">
        <v>881</v>
      </c>
      <c r="E1380" s="16">
        <v>7</v>
      </c>
      <c r="F1380" s="16" t="s">
        <v>793</v>
      </c>
      <c r="G1380" s="21"/>
      <c r="H1380" s="21"/>
      <c r="I1380" s="21"/>
    </row>
    <row r="1383" spans="1:9" s="14" customFormat="1" ht="14.25" customHeight="1"/>
    <row r="1384" spans="1:9" s="14" customFormat="1" ht="14.25" customHeight="1"/>
    <row r="1385" spans="1:9" s="14" customFormat="1" ht="14.25" customHeight="1"/>
    <row r="1386" spans="1:9" s="14" customFormat="1" ht="14.25" customHeight="1"/>
    <row r="1387" spans="1:9" s="14" customFormat="1" ht="14.25" customHeight="1"/>
    <row r="1388" spans="1:9" s="14" customFormat="1" ht="14.25" customHeight="1"/>
    <row r="1389" spans="1:9" s="14" customFormat="1" ht="14.25" customHeight="1"/>
    <row r="1390" spans="1:9" s="14" customFormat="1" ht="14.25" customHeight="1">
      <c r="B1390" s="14" t="s">
        <v>1064</v>
      </c>
      <c r="C1390" s="14">
        <v>19</v>
      </c>
    </row>
    <row r="1391" spans="1:9" s="14" customFormat="1" ht="14.25" customHeight="1">
      <c r="B1391" s="14" t="s">
        <v>1065</v>
      </c>
      <c r="C1391" s="14">
        <v>171</v>
      </c>
    </row>
    <row r="1393" spans="1:6" ht="14.25" customHeight="1">
      <c r="B1393" t="s">
        <v>982</v>
      </c>
      <c r="C1393">
        <f>COUNTIF(C6:C1388, "=1")-13</f>
        <v>248</v>
      </c>
    </row>
    <row r="1394" spans="1:6" ht="14.25" customHeight="1">
      <c r="B1394" t="s">
        <v>983</v>
      </c>
      <c r="C1394">
        <f>COUNTIF(C6:C1382, "=2")-10</f>
        <v>283</v>
      </c>
    </row>
    <row r="1395" spans="1:6" ht="14.25" customHeight="1">
      <c r="B1395" t="s">
        <v>984</v>
      </c>
      <c r="C1395">
        <f>COUNTIF(C6:C1382,"=3")-7</f>
        <v>522</v>
      </c>
    </row>
    <row r="1396" spans="1:6" s="14" customFormat="1" ht="14.25" customHeight="1">
      <c r="B1396" s="14" t="s">
        <v>1067</v>
      </c>
      <c r="C1396" s="14">
        <f>SUM(C1393:C1395)</f>
        <v>1053</v>
      </c>
    </row>
    <row r="1397" spans="1:6" s="14" customFormat="1" ht="14.25" customHeight="1"/>
    <row r="1398" spans="1:6" ht="14.25" customHeight="1">
      <c r="B1398" t="s">
        <v>880</v>
      </c>
      <c r="C1398">
        <f>COUNTIF(D6:D1388,"Familiarity")+6</f>
        <v>525</v>
      </c>
    </row>
    <row r="1399" spans="1:6" s="21" customFormat="1" ht="14.25" customHeight="1">
      <c r="A1399" s="16"/>
      <c r="B1399" s="16" t="s">
        <v>881</v>
      </c>
      <c r="C1399" s="16">
        <f>COUNTIF(D6:D1388,"Usage")+6</f>
        <v>375</v>
      </c>
      <c r="D1399" s="16"/>
      <c r="E1399" s="16"/>
      <c r="F1399" s="16"/>
    </row>
    <row r="1400" spans="1:6" s="21" customFormat="1" ht="14.25" customHeight="1">
      <c r="A1400" s="16"/>
      <c r="B1400" s="16" t="s">
        <v>882</v>
      </c>
      <c r="C1400" s="16">
        <f>COUNTIF(D6:D1388,"Assessment")+12</f>
        <v>163</v>
      </c>
      <c r="D1400" s="16"/>
      <c r="E1400" s="16"/>
      <c r="F1400" s="16"/>
    </row>
    <row r="1401" spans="1:6" s="21" customFormat="1" ht="14.25" customHeight="1">
      <c r="A1401" s="16"/>
      <c r="B1401" s="16" t="s">
        <v>1067</v>
      </c>
      <c r="C1401" s="16">
        <f>SUM(C1398:C1400)</f>
        <v>1063</v>
      </c>
      <c r="D1401" s="16"/>
      <c r="E1401" s="16"/>
      <c r="F1401" s="16"/>
    </row>
    <row r="1402" spans="1:6" s="21" customFormat="1" ht="14.25" customHeight="1">
      <c r="A1402" s="16"/>
      <c r="B1402" s="16"/>
      <c r="C1402" s="16"/>
      <c r="D1402" s="16"/>
      <c r="E1402" s="16"/>
      <c r="F1402" s="16"/>
    </row>
    <row r="1403" spans="1:6" s="21" customFormat="1" ht="14.25" customHeight="1">
      <c r="A1403" s="16"/>
      <c r="B1403" s="16" t="s">
        <v>1066</v>
      </c>
      <c r="C1403" s="16">
        <f>(C1393+C1394+C1395) - (C1398+C1399+C1400)</f>
        <v>-10</v>
      </c>
      <c r="D1403" s="16"/>
      <c r="E1403" s="16"/>
      <c r="F1403" s="16"/>
    </row>
    <row r="1404" spans="1:6" s="21" customFormat="1" ht="14.25" customHeight="1">
      <c r="A1404" s="16"/>
      <c r="B1404" s="16"/>
      <c r="C1404" s="16" t="s">
        <v>1169</v>
      </c>
      <c r="D1404" s="16"/>
      <c r="E1404" s="16"/>
      <c r="F1404" s="16"/>
    </row>
    <row r="1405" spans="1:6" s="21" customFormat="1" ht="14.25" customHeight="1">
      <c r="A1405" s="16"/>
      <c r="B1405" s="16"/>
      <c r="C1405" s="16"/>
      <c r="D1405" s="16"/>
      <c r="E1405" s="16"/>
      <c r="F1405" s="16"/>
    </row>
    <row r="1406" spans="1:6" s="21" customFormat="1" ht="14.25" customHeight="1">
      <c r="A1406" s="16"/>
      <c r="B1406" s="16"/>
      <c r="C1406" s="16"/>
      <c r="D1406" s="16"/>
      <c r="E1406" s="16"/>
      <c r="F1406" s="16"/>
    </row>
    <row r="1407" spans="1:6" s="21" customFormat="1" ht="14.25" customHeight="1">
      <c r="A1407" s="16"/>
      <c r="B1407" s="16"/>
      <c r="C1407" s="16"/>
      <c r="D1407" s="16"/>
      <c r="E1407" s="16"/>
      <c r="F1407" s="16"/>
    </row>
    <row r="1408" spans="1:6" s="21" customFormat="1" ht="14.25" customHeight="1">
      <c r="A1408" s="16"/>
      <c r="B1408" s="16"/>
      <c r="C1408" s="16"/>
      <c r="D1408" s="16"/>
      <c r="E1408" s="16"/>
      <c r="F1408" s="16"/>
    </row>
    <row r="1409" spans="1:6" s="21" customFormat="1" ht="14.25" customHeight="1">
      <c r="A1409" s="16"/>
      <c r="B1409" s="16"/>
      <c r="C1409" s="16"/>
      <c r="D1409" s="16"/>
      <c r="E1409" s="16"/>
      <c r="F1409" s="16"/>
    </row>
    <row r="1410" spans="1:6" s="21" customFormat="1" ht="14.25" customHeight="1">
      <c r="A1410" s="16"/>
      <c r="B1410" s="16"/>
      <c r="C1410" s="16"/>
      <c r="D1410" s="16"/>
      <c r="E1410" s="16"/>
      <c r="F1410" s="16"/>
    </row>
    <row r="1411" spans="1:6" s="21" customFormat="1" ht="14.25" customHeight="1">
      <c r="A1411" s="16"/>
      <c r="B1411" s="16"/>
      <c r="C1411" s="16"/>
      <c r="D1411" s="16"/>
      <c r="E1411" s="16"/>
      <c r="F1411" s="16"/>
    </row>
    <row r="1412" spans="1:6" s="21" customFormat="1" ht="14.25" customHeight="1">
      <c r="A1412" s="16"/>
      <c r="B1412" s="16"/>
      <c r="C1412" s="16"/>
      <c r="D1412" s="16"/>
      <c r="E1412" s="16"/>
      <c r="F1412" s="16"/>
    </row>
    <row r="1413" spans="1:6" s="21" customFormat="1" ht="14.25" customHeight="1">
      <c r="A1413" s="16"/>
      <c r="B1413" s="16"/>
      <c r="C1413" s="16"/>
      <c r="D1413" s="16"/>
      <c r="E1413" s="16"/>
      <c r="F1413" s="16"/>
    </row>
    <row r="1414" spans="1:6" s="21" customFormat="1" ht="14.25" customHeight="1">
      <c r="A1414" s="16"/>
      <c r="B1414" s="16"/>
      <c r="C1414" s="16"/>
      <c r="D1414" s="16"/>
      <c r="E1414" s="16"/>
      <c r="F1414" s="16"/>
    </row>
    <row r="1415" spans="1:6" s="21" customFormat="1" ht="14.25" customHeight="1">
      <c r="A1415" s="16"/>
      <c r="B1415" s="16"/>
      <c r="C1415" s="16"/>
      <c r="D1415" s="16"/>
      <c r="E1415" s="16"/>
      <c r="F1415" s="16"/>
    </row>
    <row r="1416" spans="1:6" s="21" customFormat="1" ht="14.25" customHeight="1">
      <c r="A1416" s="16"/>
      <c r="B1416" s="16"/>
      <c r="C1416" s="16"/>
      <c r="D1416" s="16"/>
      <c r="E1416" s="16"/>
      <c r="F1416" s="16"/>
    </row>
    <row r="1417" spans="1:6" s="21" customFormat="1" ht="14.25" customHeight="1">
      <c r="A1417" s="16"/>
      <c r="B1417" s="16"/>
      <c r="C1417" s="16"/>
      <c r="D1417" s="16"/>
      <c r="E1417" s="16"/>
      <c r="F1417" s="16"/>
    </row>
    <row r="1418" spans="1:6" s="21" customFormat="1" ht="14.25" customHeight="1">
      <c r="A1418" s="16"/>
      <c r="B1418" s="16"/>
      <c r="C1418" s="16"/>
      <c r="D1418" s="16"/>
      <c r="E1418" s="16"/>
      <c r="F1418" s="16"/>
    </row>
    <row r="1419" spans="1:6" s="21" customFormat="1" ht="14.25" customHeight="1">
      <c r="A1419" s="16"/>
      <c r="B1419" s="16"/>
      <c r="C1419" s="16"/>
      <c r="D1419" s="16"/>
      <c r="E1419" s="16"/>
      <c r="F1419" s="16"/>
    </row>
    <row r="1420" spans="1:6" s="21" customFormat="1" ht="14.25" customHeight="1">
      <c r="A1420" s="16"/>
      <c r="B1420" s="16"/>
      <c r="C1420" s="16"/>
      <c r="D1420" s="16"/>
      <c r="E1420" s="16"/>
      <c r="F1420" s="16"/>
    </row>
    <row r="1421" spans="1:6" s="21" customFormat="1" ht="14.25" customHeight="1">
      <c r="A1421" s="16"/>
      <c r="B1421" s="16"/>
      <c r="C1421" s="16"/>
      <c r="D1421" s="16"/>
      <c r="E1421" s="16"/>
      <c r="F1421" s="16"/>
    </row>
    <row r="1422" spans="1:6" s="21" customFormat="1" ht="14.25" customHeight="1">
      <c r="A1422" s="16"/>
      <c r="B1422" s="16"/>
      <c r="C1422" s="16"/>
      <c r="D1422" s="16"/>
      <c r="E1422" s="16"/>
      <c r="F1422" s="16"/>
    </row>
    <row r="1423" spans="1:6" s="21" customFormat="1" ht="14.25" customHeight="1">
      <c r="A1423" s="16"/>
      <c r="B1423" s="16"/>
      <c r="C1423" s="16"/>
      <c r="D1423" s="16"/>
      <c r="E1423" s="16"/>
      <c r="F1423" s="16"/>
    </row>
    <row r="1424" spans="1:6" s="21" customFormat="1" ht="14.25" customHeight="1">
      <c r="A1424" s="16"/>
      <c r="B1424" s="16"/>
      <c r="C1424" s="16"/>
      <c r="D1424" s="16"/>
      <c r="E1424" s="16"/>
      <c r="F1424" s="16"/>
    </row>
    <row r="1425" spans="1:6" s="21" customFormat="1" ht="14.25" customHeight="1">
      <c r="A1425" s="16"/>
      <c r="B1425" s="16"/>
      <c r="C1425" s="16"/>
      <c r="D1425" s="16"/>
      <c r="E1425" s="16"/>
      <c r="F1425" s="16"/>
    </row>
    <row r="1426" spans="1:6" s="21" customFormat="1" ht="14.25" customHeight="1">
      <c r="A1426" s="16"/>
      <c r="B1426" s="16"/>
      <c r="C1426" s="16"/>
      <c r="D1426" s="16"/>
      <c r="E1426" s="16"/>
      <c r="F1426" s="16"/>
    </row>
    <row r="1427" spans="1:6" s="21" customFormat="1" ht="14.25" customHeight="1">
      <c r="A1427" s="16"/>
      <c r="B1427" s="16"/>
      <c r="C1427" s="16"/>
      <c r="D1427" s="16"/>
      <c r="E1427" s="16"/>
      <c r="F1427" s="16"/>
    </row>
    <row r="1428" spans="1:6" s="21" customFormat="1" ht="14.25" customHeight="1">
      <c r="A1428" s="16"/>
      <c r="B1428" s="16"/>
      <c r="C1428" s="16"/>
      <c r="D1428" s="16"/>
      <c r="E1428" s="16"/>
      <c r="F1428" s="16"/>
    </row>
    <row r="1429" spans="1:6" s="21" customFormat="1" ht="14.25" customHeight="1">
      <c r="A1429" s="16"/>
      <c r="B1429" s="16"/>
      <c r="C1429" s="16"/>
      <c r="D1429" s="16"/>
      <c r="E1429" s="16"/>
      <c r="F1429" s="16"/>
    </row>
    <row r="1430" spans="1:6" s="21" customFormat="1" ht="14.25" customHeight="1">
      <c r="A1430" s="16"/>
      <c r="B1430" s="16"/>
      <c r="C1430" s="16"/>
      <c r="D1430" s="16"/>
      <c r="E1430" s="16"/>
      <c r="F1430" s="16"/>
    </row>
    <row r="1431" spans="1:6" s="21" customFormat="1" ht="14.25" customHeight="1">
      <c r="A1431" s="16"/>
      <c r="B1431" s="16"/>
      <c r="C1431" s="16"/>
      <c r="D1431" s="16"/>
      <c r="E1431" s="16"/>
      <c r="F1431" s="16"/>
    </row>
    <row r="1432" spans="1:6" s="21" customFormat="1" ht="14.25" customHeight="1">
      <c r="A1432" s="16"/>
      <c r="B1432" s="16"/>
      <c r="C1432" s="16"/>
      <c r="D1432" s="16"/>
      <c r="E1432" s="16"/>
      <c r="F1432" s="16"/>
    </row>
    <row r="1433" spans="1:6" s="21" customFormat="1" ht="14.25" customHeight="1">
      <c r="A1433" s="16"/>
      <c r="B1433" s="16"/>
      <c r="C1433" s="16"/>
      <c r="D1433" s="16"/>
      <c r="E1433" s="16"/>
      <c r="F1433" s="16"/>
    </row>
    <row r="1434" spans="1:6" s="21" customFormat="1" ht="14.25" customHeight="1">
      <c r="A1434" s="16"/>
      <c r="B1434" s="16"/>
      <c r="C1434" s="16"/>
      <c r="D1434" s="16"/>
      <c r="E1434" s="16"/>
      <c r="F1434" s="16"/>
    </row>
    <row r="1435" spans="1:6" s="21" customFormat="1" ht="14.25" customHeight="1">
      <c r="A1435" s="16"/>
      <c r="B1435" s="16"/>
      <c r="C1435" s="16"/>
      <c r="D1435" s="16"/>
      <c r="E1435" s="16"/>
      <c r="F1435" s="16"/>
    </row>
    <row r="1436" spans="1:6" s="21" customFormat="1" ht="14.25" customHeight="1">
      <c r="A1436" s="16"/>
      <c r="B1436" s="16"/>
      <c r="C1436" s="16"/>
      <c r="D1436" s="16"/>
      <c r="E1436" s="16"/>
      <c r="F1436" s="16"/>
    </row>
    <row r="1437" spans="1:6" s="21" customFormat="1" ht="14.25" customHeight="1">
      <c r="A1437" s="16"/>
      <c r="B1437" s="16"/>
      <c r="C1437" s="16"/>
      <c r="D1437" s="16"/>
      <c r="E1437" s="16"/>
      <c r="F1437" s="16"/>
    </row>
    <row r="1438" spans="1:6" s="21" customFormat="1" ht="14.25" customHeight="1">
      <c r="A1438" s="16"/>
      <c r="B1438" s="16"/>
      <c r="C1438" s="16"/>
      <c r="D1438" s="16"/>
      <c r="E1438" s="16"/>
      <c r="F1438" s="16"/>
    </row>
    <row r="1439" spans="1:6" s="21" customFormat="1" ht="14.25" customHeight="1">
      <c r="A1439" s="16"/>
      <c r="B1439" s="16"/>
      <c r="C1439" s="16"/>
      <c r="D1439" s="16"/>
      <c r="E1439" s="16"/>
      <c r="F1439" s="16"/>
    </row>
    <row r="1440" spans="1:6" s="21" customFormat="1" ht="14.25" customHeight="1">
      <c r="A1440" s="16"/>
      <c r="B1440" s="16"/>
      <c r="C1440" s="16"/>
      <c r="D1440" s="16"/>
      <c r="E1440" s="16"/>
      <c r="F1440" s="16"/>
    </row>
    <row r="1441" spans="1:6" s="21" customFormat="1" ht="14.25" customHeight="1">
      <c r="A1441" s="16"/>
      <c r="B1441" s="16"/>
      <c r="C1441" s="16"/>
      <c r="D1441" s="16"/>
      <c r="E1441" s="16"/>
      <c r="F1441" s="16"/>
    </row>
    <row r="1442" spans="1:6" s="21" customFormat="1" ht="14.25" customHeight="1">
      <c r="A1442" s="16"/>
      <c r="B1442" s="16"/>
      <c r="C1442" s="16"/>
      <c r="D1442" s="16"/>
      <c r="E1442" s="16"/>
      <c r="F1442" s="16"/>
    </row>
    <row r="1443" spans="1:6" s="21" customFormat="1" ht="14.25" customHeight="1">
      <c r="A1443" s="16"/>
      <c r="B1443" s="16"/>
      <c r="C1443" s="16"/>
      <c r="D1443" s="16"/>
      <c r="E1443" s="16"/>
      <c r="F1443" s="16"/>
    </row>
    <row r="1444" spans="1:6" s="21" customFormat="1" ht="14.25" customHeight="1">
      <c r="A1444" s="16"/>
      <c r="B1444" s="16"/>
      <c r="C1444" s="16"/>
      <c r="D1444" s="16"/>
      <c r="E1444" s="16"/>
      <c r="F1444" s="16"/>
    </row>
    <row r="1445" spans="1:6" s="21" customFormat="1" ht="14.25" customHeight="1">
      <c r="A1445" s="16"/>
      <c r="B1445" s="16"/>
      <c r="C1445" s="16"/>
      <c r="D1445" s="16"/>
      <c r="E1445" s="16"/>
      <c r="F1445" s="16"/>
    </row>
    <row r="1446" spans="1:6" s="21" customFormat="1" ht="14.25" customHeight="1">
      <c r="A1446" s="16"/>
      <c r="B1446" s="16"/>
      <c r="C1446" s="16"/>
      <c r="D1446" s="16"/>
      <c r="E1446" s="16"/>
      <c r="F1446" s="16"/>
    </row>
    <row r="1447" spans="1:6" s="21" customFormat="1" ht="14.25" customHeight="1">
      <c r="A1447" s="16"/>
      <c r="B1447" s="16"/>
      <c r="C1447" s="16"/>
      <c r="D1447" s="16"/>
      <c r="E1447" s="16"/>
      <c r="F1447" s="16"/>
    </row>
    <row r="1448" spans="1:6" s="21" customFormat="1" ht="14.25" customHeight="1">
      <c r="A1448" s="16"/>
      <c r="B1448" s="16"/>
      <c r="C1448" s="16"/>
      <c r="D1448" s="16"/>
      <c r="E1448" s="16"/>
      <c r="F1448" s="16"/>
    </row>
    <row r="1449" spans="1:6" s="21" customFormat="1" ht="14.25" customHeight="1">
      <c r="A1449" s="16"/>
      <c r="B1449" s="16"/>
      <c r="C1449" s="16"/>
      <c r="D1449" s="16"/>
      <c r="E1449" s="16"/>
      <c r="F1449" s="16"/>
    </row>
    <row r="1450" spans="1:6" s="21" customFormat="1" ht="14.25" customHeight="1">
      <c r="A1450" s="16"/>
      <c r="B1450" s="16"/>
      <c r="C1450" s="16"/>
      <c r="D1450" s="16"/>
      <c r="E1450" s="16"/>
      <c r="F1450" s="16"/>
    </row>
    <row r="1451" spans="1:6" s="21" customFormat="1" ht="14.25" customHeight="1">
      <c r="A1451" s="16"/>
      <c r="B1451" s="16"/>
      <c r="C1451" s="16"/>
      <c r="D1451" s="16"/>
      <c r="E1451" s="16"/>
      <c r="F1451" s="16"/>
    </row>
    <row r="1452" spans="1:6" s="21" customFormat="1" ht="14.25" customHeight="1">
      <c r="A1452" s="16"/>
      <c r="B1452" s="16"/>
      <c r="C1452" s="16"/>
      <c r="D1452" s="16"/>
      <c r="E1452" s="16"/>
      <c r="F1452" s="16"/>
    </row>
    <row r="1453" spans="1:6" s="21" customFormat="1" ht="14.25" customHeight="1">
      <c r="A1453" s="16"/>
      <c r="B1453" s="16"/>
      <c r="C1453" s="16"/>
      <c r="D1453" s="16"/>
      <c r="E1453" s="16"/>
      <c r="F1453" s="16"/>
    </row>
    <row r="1454" spans="1:6" s="21" customFormat="1" ht="14.25" customHeight="1">
      <c r="A1454" s="16"/>
      <c r="B1454" s="16"/>
      <c r="C1454" s="16"/>
      <c r="D1454" s="16"/>
      <c r="E1454" s="16"/>
      <c r="F1454" s="16"/>
    </row>
    <row r="1455" spans="1:6" s="21" customFormat="1" ht="14.25" customHeight="1">
      <c r="A1455" s="16"/>
      <c r="B1455" s="16"/>
      <c r="C1455" s="16"/>
      <c r="D1455" s="16"/>
      <c r="E1455" s="16"/>
      <c r="F1455" s="16"/>
    </row>
    <row r="1456" spans="1:6" s="21" customFormat="1" ht="14.25" customHeight="1">
      <c r="A1456" s="16"/>
      <c r="B1456" s="16"/>
      <c r="C1456" s="16"/>
      <c r="D1456" s="16"/>
      <c r="E1456" s="16"/>
      <c r="F1456" s="16"/>
    </row>
    <row r="1457" spans="1:6" s="21" customFormat="1" ht="14.25" customHeight="1">
      <c r="A1457" s="16"/>
      <c r="B1457" s="16"/>
      <c r="C1457" s="16"/>
      <c r="D1457" s="16"/>
      <c r="E1457" s="16"/>
      <c r="F1457" s="16"/>
    </row>
    <row r="1458" spans="1:6" s="21" customFormat="1" ht="14.25" customHeight="1">
      <c r="A1458" s="16"/>
      <c r="B1458" s="16"/>
      <c r="C1458" s="16"/>
      <c r="D1458" s="16"/>
      <c r="E1458" s="16"/>
      <c r="F1458" s="16"/>
    </row>
    <row r="1459" spans="1:6" s="21" customFormat="1" ht="14.25" customHeight="1">
      <c r="A1459" s="16"/>
      <c r="B1459" s="16"/>
      <c r="C1459" s="16"/>
      <c r="D1459" s="16"/>
      <c r="E1459" s="16"/>
      <c r="F1459" s="16"/>
    </row>
    <row r="1460" spans="1:6" s="21" customFormat="1" ht="14.25" customHeight="1">
      <c r="A1460" s="16"/>
      <c r="B1460" s="16"/>
      <c r="C1460" s="16"/>
      <c r="D1460" s="16"/>
      <c r="E1460" s="16"/>
      <c r="F1460" s="16"/>
    </row>
    <row r="1461" spans="1:6" s="21" customFormat="1" ht="14.25" customHeight="1">
      <c r="A1461" s="16"/>
      <c r="B1461" s="16"/>
      <c r="C1461" s="16"/>
      <c r="D1461" s="16"/>
      <c r="E1461" s="16"/>
      <c r="F1461" s="16"/>
    </row>
    <row r="1462" spans="1:6" s="21" customFormat="1" ht="14.25" customHeight="1">
      <c r="A1462" s="16"/>
      <c r="B1462" s="16"/>
      <c r="C1462" s="16"/>
      <c r="D1462" s="16"/>
      <c r="E1462" s="16"/>
      <c r="F1462" s="16"/>
    </row>
    <row r="1463" spans="1:6" s="21" customFormat="1" ht="14.25" customHeight="1">
      <c r="A1463" s="16"/>
      <c r="B1463" s="16"/>
      <c r="C1463" s="16"/>
      <c r="D1463" s="16"/>
      <c r="E1463" s="16"/>
      <c r="F1463" s="16"/>
    </row>
    <row r="1464" spans="1:6" s="21" customFormat="1" ht="14.25" customHeight="1">
      <c r="A1464" s="16"/>
      <c r="B1464" s="16"/>
      <c r="C1464" s="16"/>
      <c r="D1464" s="16"/>
      <c r="E1464" s="16"/>
      <c r="F1464" s="16"/>
    </row>
    <row r="1465" spans="1:6" s="21" customFormat="1" ht="14.25" customHeight="1">
      <c r="A1465" s="16"/>
      <c r="B1465" s="16"/>
      <c r="C1465" s="16"/>
      <c r="D1465" s="16"/>
      <c r="E1465" s="16"/>
      <c r="F1465" s="16"/>
    </row>
    <row r="1466" spans="1:6" s="21" customFormat="1" ht="14.25" customHeight="1">
      <c r="A1466" s="16"/>
      <c r="B1466" s="16"/>
      <c r="C1466" s="16"/>
      <c r="D1466" s="16"/>
      <c r="E1466" s="16"/>
      <c r="F1466" s="16"/>
    </row>
    <row r="1467" spans="1:6" s="21" customFormat="1" ht="14.25" customHeight="1">
      <c r="A1467" s="16"/>
      <c r="B1467" s="16"/>
      <c r="C1467" s="16"/>
      <c r="D1467" s="16"/>
      <c r="E1467" s="16"/>
      <c r="F1467" s="16"/>
    </row>
    <row r="1468" spans="1:6" s="21" customFormat="1" ht="14.25" customHeight="1">
      <c r="A1468" s="16"/>
      <c r="B1468" s="16"/>
      <c r="C1468" s="16"/>
      <c r="D1468" s="16"/>
      <c r="E1468" s="16"/>
      <c r="F1468" s="16"/>
    </row>
    <row r="1469" spans="1:6" s="21" customFormat="1" ht="14.25" customHeight="1">
      <c r="A1469" s="16"/>
      <c r="B1469" s="16"/>
      <c r="C1469" s="16"/>
      <c r="D1469" s="16"/>
      <c r="E1469" s="16"/>
      <c r="F1469" s="16"/>
    </row>
    <row r="1470" spans="1:6" s="21" customFormat="1" ht="14.25" customHeight="1">
      <c r="A1470" s="16"/>
      <c r="B1470" s="16"/>
      <c r="C1470" s="16"/>
      <c r="D1470" s="16"/>
      <c r="E1470" s="16"/>
      <c r="F1470" s="16"/>
    </row>
    <row r="1471" spans="1:6" s="21" customFormat="1" ht="14.25" customHeight="1">
      <c r="A1471" s="16"/>
      <c r="B1471" s="16"/>
      <c r="C1471" s="16"/>
      <c r="D1471" s="16"/>
      <c r="E1471" s="16"/>
      <c r="F1471" s="16"/>
    </row>
    <row r="1472" spans="1:6" s="21" customFormat="1" ht="14.25" customHeight="1">
      <c r="A1472" s="16"/>
      <c r="B1472" s="16"/>
      <c r="C1472" s="16"/>
      <c r="D1472" s="16"/>
      <c r="E1472" s="16"/>
      <c r="F1472" s="16"/>
    </row>
    <row r="1473" spans="1:6" s="21" customFormat="1" ht="14.25" customHeight="1">
      <c r="A1473" s="16"/>
      <c r="B1473" s="16"/>
      <c r="C1473" s="16"/>
      <c r="D1473" s="16"/>
      <c r="E1473" s="16"/>
      <c r="F1473" s="16"/>
    </row>
    <row r="1474" spans="1:6" s="21" customFormat="1" ht="14.25" customHeight="1">
      <c r="A1474" s="16"/>
      <c r="B1474" s="16"/>
      <c r="C1474" s="16"/>
      <c r="D1474" s="16"/>
      <c r="E1474" s="16"/>
      <c r="F1474" s="16"/>
    </row>
    <row r="1475" spans="1:6" s="21" customFormat="1" ht="14.25" customHeight="1">
      <c r="A1475" s="16"/>
      <c r="B1475" s="16"/>
      <c r="C1475" s="16"/>
      <c r="D1475" s="16"/>
      <c r="E1475" s="16"/>
      <c r="F1475" s="16"/>
    </row>
    <row r="1476" spans="1:6" s="21" customFormat="1" ht="14.25" customHeight="1">
      <c r="A1476" s="16"/>
      <c r="B1476" s="16"/>
      <c r="C1476" s="16"/>
      <c r="D1476" s="16"/>
      <c r="E1476" s="16"/>
      <c r="F1476" s="16"/>
    </row>
    <row r="1477" spans="1:6" s="21" customFormat="1" ht="14.25" customHeight="1">
      <c r="A1477" s="16"/>
      <c r="B1477" s="16"/>
      <c r="C1477" s="16"/>
      <c r="D1477" s="16"/>
      <c r="E1477" s="16"/>
      <c r="F1477" s="16"/>
    </row>
    <row r="1478" spans="1:6" s="21" customFormat="1" ht="14.25" customHeight="1">
      <c r="A1478" s="16"/>
      <c r="B1478" s="16"/>
      <c r="C1478" s="16"/>
      <c r="D1478" s="16"/>
      <c r="E1478" s="16"/>
      <c r="F1478" s="16"/>
    </row>
    <row r="1479" spans="1:6" s="21" customFormat="1" ht="14.25" customHeight="1">
      <c r="A1479" s="16"/>
      <c r="B1479" s="16"/>
      <c r="C1479" s="16"/>
      <c r="D1479" s="16"/>
      <c r="E1479" s="16"/>
      <c r="F1479" s="16"/>
    </row>
    <row r="1480" spans="1:6" s="21" customFormat="1" ht="14.25" customHeight="1">
      <c r="A1480" s="16"/>
      <c r="B1480" s="16"/>
      <c r="C1480" s="16"/>
      <c r="D1480" s="16"/>
      <c r="E1480" s="16"/>
      <c r="F1480" s="16"/>
    </row>
    <row r="1481" spans="1:6" s="21" customFormat="1" ht="14.25" customHeight="1">
      <c r="A1481" s="16"/>
      <c r="B1481" s="16"/>
      <c r="C1481" s="16"/>
      <c r="D1481" s="16"/>
      <c r="E1481" s="16"/>
      <c r="F1481" s="16"/>
    </row>
    <row r="1482" spans="1:6" s="21" customFormat="1" ht="14.25" customHeight="1">
      <c r="A1482" s="16"/>
      <c r="B1482" s="16"/>
      <c r="C1482" s="16"/>
      <c r="D1482" s="16"/>
      <c r="E1482" s="16"/>
      <c r="F1482" s="16"/>
    </row>
    <row r="1483" spans="1:6" s="21" customFormat="1" ht="14.25" customHeight="1">
      <c r="A1483" s="16"/>
      <c r="B1483" s="16"/>
      <c r="C1483" s="16"/>
      <c r="D1483" s="16"/>
      <c r="E1483" s="16"/>
      <c r="F1483" s="16"/>
    </row>
    <row r="1484" spans="1:6" s="21" customFormat="1" ht="14.25" customHeight="1"/>
    <row r="1485" spans="1:6" s="21" customFormat="1" ht="14.25" customHeight="1"/>
    <row r="1486" spans="1:6" s="21" customFormat="1" ht="14.25" customHeight="1"/>
    <row r="1487" spans="1:6" s="21" customFormat="1" ht="14.25" customHeight="1"/>
  </sheetData>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4"/>
  <dimension ref="A1:AK200"/>
  <sheetViews>
    <sheetView workbookViewId="0">
      <pane xSplit="6" ySplit="5" topLeftCell="G6" activePane="bottomRight" state="frozen"/>
      <selection pane="topRight" activeCell="G1" sqref="G1"/>
      <selection pane="bottomLeft" activeCell="A6" sqref="A6"/>
      <selection pane="bottomRight" activeCell="C2" sqref="C2"/>
    </sheetView>
  </sheetViews>
  <sheetFormatPr defaultRowHeight="12.75"/>
  <cols>
    <col min="2" max="2" width="51" customWidth="1"/>
    <col min="5" max="6" width="9.140625" hidden="1" customWidth="1"/>
    <col min="7" max="8" width="3.7109375" customWidth="1"/>
    <col min="9" max="9" width="4" customWidth="1"/>
    <col min="10" max="36" width="3.7109375" customWidth="1"/>
  </cols>
  <sheetData>
    <row r="1" spans="1:37">
      <c r="A1" s="14"/>
      <c r="B1" s="14" t="str">
        <f>CurriculumDetail!B1</f>
        <v>&lt;My Program&gt;</v>
      </c>
      <c r="C1" s="18"/>
      <c r="D1" s="18"/>
      <c r="E1" s="18"/>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row>
    <row r="2" spans="1:37">
      <c r="A2" s="14"/>
      <c r="B2" s="14" t="s">
        <v>974</v>
      </c>
      <c r="C2" s="18" t="s">
        <v>966</v>
      </c>
      <c r="D2" s="18"/>
      <c r="E2" s="18"/>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7" ht="88.5" customHeight="1">
      <c r="A3" s="14"/>
      <c r="B3" s="23" t="s">
        <v>967</v>
      </c>
      <c r="C3" s="18"/>
      <c r="D3" s="18"/>
      <c r="E3" s="18" t="s">
        <v>962</v>
      </c>
      <c r="F3" s="17" t="s">
        <v>963</v>
      </c>
      <c r="G3" s="17" t="str">
        <f>IF(LEN(TRIM(CurriculumDetail!G3))&gt;0, CurriculumDetail!G3, "")</f>
        <v>CSC 151, Functional Problem Solving (ongoing course)</v>
      </c>
      <c r="H3" s="17" t="str">
        <f>IF(LEN(TRIM(CurriculumDetail!H3))&gt;0, CurriculumDetail!H3, "")</f>
        <v>CSC 161, Imperative Problem Solving and Data Structures (ongoing course)</v>
      </c>
      <c r="I3" s="17" t="str">
        <f>IF(LEN(TRIM(CurriculumDetail!I3))&gt;0, CurriculumDetail!I3, "")</f>
        <v>CSC 207, Algorithms and OO Design (ongoing course)</v>
      </c>
      <c r="J3" s="17" t="str">
        <f>IF(LEN(TRIM(CurriculumDetail!J3))&gt;0, CurriculumDetail!J3, "")</f>
        <v>MAT/CSC 208, Discrete Structures (ongoing course)</v>
      </c>
      <c r="K3" s="17" t="str">
        <f>IF(LEN(TRIM(CurriculumDetail!K3))&gt;0, CurriculumDetail!K3, "")</f>
        <v>CSC 211, Organization an d Architecture (ongoing course)</v>
      </c>
      <c r="L3" s="17" t="str">
        <f>IF(LEN(TRIM(CurriculumDetail!L3))&gt;0, CurriculumDetail!L3, "")</f>
        <v>CSC 213, Operating Systems and Parallel Algorithms (ongoing course)</v>
      </c>
      <c r="M3" s="17" t="str">
        <f>IF(LEN(TRIM(CurriculumDetail!M3))&gt;0, CurriculumDetail!M3, "")</f>
        <v>CSC 301, Analysis of Algorithms (ongoing course)</v>
      </c>
      <c r="N3" s="17" t="str">
        <f>IF(LEN(TRIM(CurriculumDetail!N3))&gt;0, CurriculumDetail!N3, "")</f>
        <v>CSC 341, Automata, Formal Lang., and Computational Complexity (ongoing course)</v>
      </c>
      <c r="O3" s="17" t="str">
        <f>IF(LEN(TRIM(CurriculumDetail!O3))&gt;0, CurriculumDetail!O3, "")</f>
        <v>CSC 323, Software Design (existing course, may be replaced by project courses)</v>
      </c>
      <c r="P3" s="17" t="str">
        <f>IF(LEN(TRIM(CurriculumDetail!P3))&gt;0, CurriculumDetail!P3, "")</f>
        <v>CSC 325, Databases &amp; Web Design (existing course, may be replaced by project courses)</v>
      </c>
      <c r="Q3" s="17" t="str">
        <f>IF(LEN(TRIM(CurriculumDetail!Q3))&gt;0, CurriculumDetail!Q3, "")</f>
        <v>CSC 302, Prog. Lang. Concepts (existing languages course, may be replaced by 2-credit elective)</v>
      </c>
      <c r="R3" s="17" t="str">
        <f>IF(LEN(TRIM(CurriculumDetail!R3))&gt;0, CurriculumDetail!R3, "")</f>
        <v>CSC 362, Compilers (existing languages course, may be replaced by 2-credit elective)</v>
      </c>
      <c r="S3" s="17" t="str">
        <f>IF(LEN(TRIM(CurriculumDetail!S3))&gt;0, CurriculumDetail!S3, "")</f>
        <v>CSC261 Artificial Intelligence (ongoing elective)</v>
      </c>
      <c r="T3" s="17" t="str">
        <f>IF(LEN(TRIM(CurriculumDetail!T3))&gt;0, CurriculumDetail!T3, "")</f>
        <v>CSC295 Computer Vision (existing elective)</v>
      </c>
      <c r="U3" s="17" t="str">
        <f>IF(LEN(TRIM(CurriculumDetail!U3))&gt;0, CurriculumDetail!U3, "")</f>
        <v>CSC 2xx, Computer Security (evolving, new 2-credit course)</v>
      </c>
      <c r="V3" s="17" t="str">
        <f>IF(LEN(TRIM(CurriculumDetail!V3))&gt;0, CurriculumDetail!V3, "")</f>
        <v>CSC 321, Tools &amp; Principles of Software Development (evolving, new 2-credit software methodology course)</v>
      </c>
      <c r="W3" s="17" t="str">
        <f>IF(LEN(TRIM(CurriculumDetail!W3))&gt;0, CurriculumDetail!W3, "")</f>
        <v>CSC 322, Community-Based Projects (evolving, new 2-credit project-based course)</v>
      </c>
      <c r="X3" s="17" t="str">
        <f>IF(LEN(TRIM(CurriculumDetail!X3))&gt;0, CurriculumDetail!X3, "")</f>
        <v>CSC 364, Computer Networks (draft revision for 2-credits)</v>
      </c>
      <c r="Y3" s="17" t="str">
        <f>IF(LEN(TRIM(CurriculumDetail!Y3))&gt;0, CurriculumDetail!Y3, "")</f>
        <v/>
      </c>
      <c r="Z3" s="17" t="str">
        <f>IF(LEN(TRIM(CurriculumDetail!Z3))&gt;0, CurriculumDetail!Z3, "")</f>
        <v/>
      </c>
      <c r="AA3" s="17" t="str">
        <f>IF(LEN(TRIM(CurriculumDetail!AA3))&gt;0, CurriculumDetail!AA3, "")</f>
        <v/>
      </c>
      <c r="AB3" s="17" t="str">
        <f>IF(LEN(TRIM(CurriculumDetail!AB3))&gt;0, CurriculumDetail!AB3, "")</f>
        <v/>
      </c>
      <c r="AC3" s="17" t="str">
        <f>IF(LEN(TRIM(CurriculumDetail!AC3))&gt;0, CurriculumDetail!AC3, "")</f>
        <v/>
      </c>
      <c r="AD3" s="17" t="str">
        <f>IF(LEN(TRIM(CurriculumDetail!AD3))&gt;0, CurriculumDetail!AD3, "")</f>
        <v/>
      </c>
      <c r="AE3" s="17" t="str">
        <f>IF(LEN(TRIM(CurriculumDetail!AE3))&gt;0, CurriculumDetail!AE3, "")</f>
        <v/>
      </c>
      <c r="AF3" s="17" t="str">
        <f>IF(LEN(TRIM(CurriculumDetail!AF3))&gt;0, CurriculumDetail!AF3, "")</f>
        <v/>
      </c>
      <c r="AG3" s="17" t="str">
        <f>IF(LEN(TRIM(CurriculumDetail!AG3))&gt;0, CurriculumDetail!AG3, "")</f>
        <v/>
      </c>
      <c r="AH3" s="17" t="str">
        <f>IF(LEN(TRIM(CurriculumDetail!AH3))&gt;0, CurriculumDetail!AH3, "")</f>
        <v/>
      </c>
      <c r="AI3" s="17" t="str">
        <f>IF(LEN(TRIM(CurriculumDetail!AI3))&gt;0, CurriculumDetail!AI3, "")</f>
        <v/>
      </c>
      <c r="AJ3" s="17" t="str">
        <f>IF(LEN(TRIM(CurriculumDetail!AJ3))&gt;0, CurriculumDetail!AJ3, "")</f>
        <v/>
      </c>
    </row>
    <row r="4" spans="1:37">
      <c r="A4" s="15"/>
      <c r="B4" s="15"/>
      <c r="C4" s="19"/>
      <c r="D4" s="19"/>
      <c r="E4" s="19"/>
      <c r="F4" s="15"/>
      <c r="G4" s="15">
        <v>1</v>
      </c>
      <c r="H4" s="14">
        <v>2</v>
      </c>
      <c r="I4" s="15">
        <v>3</v>
      </c>
      <c r="J4" s="14">
        <v>4</v>
      </c>
      <c r="K4" s="15">
        <v>5</v>
      </c>
      <c r="L4" s="14">
        <v>6</v>
      </c>
      <c r="M4" s="15">
        <v>7</v>
      </c>
      <c r="N4" s="14">
        <v>8</v>
      </c>
      <c r="O4" s="15">
        <v>9</v>
      </c>
      <c r="P4" s="14">
        <v>10</v>
      </c>
      <c r="Q4" s="15">
        <v>11</v>
      </c>
      <c r="R4" s="14">
        <v>12</v>
      </c>
      <c r="S4" s="15">
        <v>13</v>
      </c>
      <c r="T4" s="14">
        <v>14</v>
      </c>
      <c r="U4" s="15">
        <v>15</v>
      </c>
      <c r="V4" s="14">
        <v>16</v>
      </c>
      <c r="W4" s="15">
        <v>17</v>
      </c>
      <c r="X4" s="14">
        <v>18</v>
      </c>
      <c r="Y4" s="15">
        <v>19</v>
      </c>
      <c r="Z4" s="15">
        <v>20</v>
      </c>
      <c r="AA4" s="14">
        <v>21</v>
      </c>
      <c r="AB4" s="15">
        <v>22</v>
      </c>
      <c r="AC4" s="15">
        <v>23</v>
      </c>
      <c r="AD4" s="14">
        <v>24</v>
      </c>
      <c r="AE4" s="15">
        <v>25</v>
      </c>
      <c r="AF4" s="15">
        <v>26</v>
      </c>
      <c r="AG4" s="14">
        <v>27</v>
      </c>
      <c r="AH4" s="15">
        <v>28</v>
      </c>
      <c r="AI4" s="15">
        <v>29</v>
      </c>
      <c r="AJ4" s="14">
        <v>30</v>
      </c>
    </row>
    <row r="5" spans="1:37">
      <c r="A5" s="15" t="s">
        <v>567</v>
      </c>
      <c r="B5" s="15" t="s">
        <v>579</v>
      </c>
      <c r="C5" s="15" t="s">
        <v>968</v>
      </c>
      <c r="D5" s="15" t="s">
        <v>1060</v>
      </c>
      <c r="E5" s="15" t="s">
        <v>965</v>
      </c>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7">
      <c r="A6" t="s">
        <v>496</v>
      </c>
      <c r="B6" t="s">
        <v>274</v>
      </c>
      <c r="C6">
        <v>2</v>
      </c>
      <c r="D6">
        <v>2</v>
      </c>
      <c r="E6" t="b">
        <f>AND(OR(CurriculumDetail!F7&gt;0,CurriculumDetail!C7&lt;&gt;1),OR(CurriculumDetail!F8&gt;0,CurriculumDetail!C8&lt;&gt;1),OR(CurriculumDetail!F9&gt;0,CurriculumDetail!C9&lt;&gt;1),OR(CurriculumDetail!F10&gt;0,CurriculumDetail!C10&lt;&gt;1),OR(CurriculumDetail!F11&gt;0,CurriculumDetail!C11&lt;&gt;1),OR(CurriculumDetail!F12&gt;0,CurriculumDetail!C12&lt;&gt;1),OR(CurriculumDetail!F13&gt;0,CurriculumDetail!C13&lt;&gt;1),OR(CurriculumDetail!F14&gt;0,CurriculumDetail!C14&lt;&gt;1),OR(CurriculumDetail!F15&gt;0,CurriculumDetail!C15&lt;&gt;1),OR(CurriculumDetail!F16&gt;0,CurriculumDetail!C16&lt;&gt;1),OR(CurriculumDetail!F17&gt;0,CurriculumDetail!C17&lt;&gt;1),OR(CurriculumDetail!F18&gt;0,CurriculumDetail!C18&lt;&gt;1))</f>
        <v>1</v>
      </c>
      <c r="F6" t="b">
        <f>AND(OR(CurriculumDetail!F7&gt;0,CurriculumDetail!C7&lt;&gt;2),OR(CurriculumDetail!F8&gt;0,CurriculumDetail!C8&lt;&gt;2),OR(CurriculumDetail!F9&gt;0,CurriculumDetail!C9&lt;&gt;2),OR(CurriculumDetail!F10&gt;0,CurriculumDetail!C10&lt;&gt;2),OR(CurriculumDetail!F11&gt;0,CurriculumDetail!C11&lt;&gt;2),OR(CurriculumDetail!F12&gt;0,CurriculumDetail!C12&lt;&gt;2),OR(CurriculumDetail!F13&gt;0,CurriculumDetail!C13&lt;&gt;2),OR(CurriculumDetail!F14&gt;0,CurriculumDetail!C14&lt;&gt;2),OR(CurriculumDetail!F15&gt;0,CurriculumDetail!C15&lt;&gt;2),OR(CurriculumDetail!F16&gt;0,CurriculumDetail!C16&lt;&gt;2),OR(CurriculumDetail!F17&gt;0,CurriculumDetail!C17&lt;&gt;2),OR(CurriculumDetail!F18&gt;0,CurriculumDetail!C18&lt;&gt;2))</f>
        <v>1</v>
      </c>
      <c r="G6" t="str">
        <f>IF((COUNTA(CurriculumDetail!G6:G18) &gt; 0), "x", "")</f>
        <v/>
      </c>
      <c r="H6" s="14" t="str">
        <f>IF((COUNTA(CurriculumDetail!H6:H18) &gt; 0), "x", "")</f>
        <v>x</v>
      </c>
      <c r="I6" s="14" t="str">
        <f>IF((COUNTA(CurriculumDetail!I6:I18) &gt; 0), "x", "")</f>
        <v>x</v>
      </c>
      <c r="J6" s="14" t="str">
        <f>IF((COUNTA(CurriculumDetail!J6:J18) &gt; 0), "x", "")</f>
        <v>x</v>
      </c>
      <c r="K6" s="14" t="str">
        <f>IF((COUNTA(CurriculumDetail!K6:K18) &gt; 0), "x", "")</f>
        <v/>
      </c>
      <c r="L6" s="14" t="str">
        <f>IF((COUNTA(CurriculumDetail!L6:L18) &gt; 0), "x", "")</f>
        <v/>
      </c>
      <c r="M6" s="14" t="str">
        <f>IF((COUNTA(CurriculumDetail!M6:M18) &gt; 0), "x", "")</f>
        <v>x</v>
      </c>
      <c r="N6" s="14" t="str">
        <f>IF((COUNTA(CurriculumDetail!N6:N18) &gt; 0), "x", "")</f>
        <v>x</v>
      </c>
      <c r="O6" s="14" t="str">
        <f>IF((COUNTA(CurriculumDetail!O6:O18) &gt; 0), "x", "")</f>
        <v/>
      </c>
      <c r="P6" s="14" t="str">
        <f>IF((COUNTA(CurriculumDetail!P6:P18) &gt; 0), "x", "")</f>
        <v/>
      </c>
      <c r="Q6" s="14" t="str">
        <f>IF((COUNTA(CurriculumDetail!Q6:Q18) &gt; 0), "x", "")</f>
        <v/>
      </c>
      <c r="R6" s="14" t="str">
        <f>IF((COUNTA(CurriculumDetail!R6:R18) &gt; 0), "x", "")</f>
        <v/>
      </c>
      <c r="S6" s="14" t="str">
        <f>IF((COUNTA(CurriculumDetail!S6:S18) &gt; 0), "x", "")</f>
        <v/>
      </c>
      <c r="T6" s="14" t="str">
        <f>IF((COUNTA(CurriculumDetail!T6:T18) &gt; 0), "x", "")</f>
        <v/>
      </c>
      <c r="U6" s="14" t="str">
        <f>IF((COUNTA(CurriculumDetail!U6:U18) &gt; 0), "x", "")</f>
        <v/>
      </c>
      <c r="V6" s="14" t="str">
        <f>IF((COUNTA(CurriculumDetail!V6:V18) &gt; 0), "x", "")</f>
        <v/>
      </c>
      <c r="W6" s="14" t="str">
        <f>IF((COUNTA(CurriculumDetail!W6:W18) &gt; 0), "x", "")</f>
        <v/>
      </c>
      <c r="X6" s="14" t="str">
        <f>IF((COUNTA(CurriculumDetail!X6:X18) &gt; 0), "x", "")</f>
        <v/>
      </c>
      <c r="Y6" s="14" t="str">
        <f>IF((COUNTA(CurriculumDetail!Y6:Y18) &gt; 0), "x", "")</f>
        <v/>
      </c>
      <c r="Z6" s="14" t="str">
        <f>IF((COUNTA(CurriculumDetail!Z6:Z18) &gt; 0), "x", "")</f>
        <v/>
      </c>
      <c r="AA6" s="14" t="str">
        <f>IF((COUNTA(CurriculumDetail!AA6:AA18) &gt; 0), "x", "")</f>
        <v/>
      </c>
      <c r="AB6" s="14" t="str">
        <f>IF((COUNTA(CurriculumDetail!AB6:AB18) &gt; 0), "x", "")</f>
        <v/>
      </c>
      <c r="AC6" s="14" t="str">
        <f>IF((COUNTA(CurriculumDetail!AC6:AC18) &gt; 0), "x", "")</f>
        <v/>
      </c>
      <c r="AD6" s="14" t="str">
        <f>IF((COUNTA(CurriculumDetail!AD6:AD18) &gt; 0), "x", "")</f>
        <v/>
      </c>
      <c r="AE6" s="14" t="str">
        <f>IF((COUNTA(CurriculumDetail!AE6:AE18) &gt; 0), "x", "")</f>
        <v/>
      </c>
      <c r="AF6" s="14" t="str">
        <f>IF((COUNTA(CurriculumDetail!AF6:AF18) &gt; 0), "x", "")</f>
        <v/>
      </c>
      <c r="AG6" s="14" t="str">
        <f>IF((COUNTA(CurriculumDetail!AG6:AG18) &gt; 0), "x", "")</f>
        <v/>
      </c>
      <c r="AH6" s="14" t="str">
        <f>IF((COUNTA(CurriculumDetail!AH6:AH18) &gt; 0), "x", "")</f>
        <v/>
      </c>
      <c r="AI6" s="14" t="str">
        <f>IF((COUNTA(CurriculumDetail!AI6:AI18) &gt; 0), "x", "")</f>
        <v/>
      </c>
      <c r="AJ6" s="14" t="str">
        <f>IF((COUNTA(CurriculumDetail!AJ6:AJ18) &gt; 0), "x", "")</f>
        <v/>
      </c>
    </row>
    <row r="7" spans="1:37">
      <c r="A7" t="s">
        <v>496</v>
      </c>
      <c r="B7" t="s">
        <v>1170</v>
      </c>
      <c r="C7">
        <v>5</v>
      </c>
      <c r="D7">
        <v>1</v>
      </c>
      <c r="E7" t="b">
        <f>AND(OR(CurriculumDetail!F21&gt;0,CurriculumDetail!C21&lt;&gt;1),OR(CurriculumDetail!F22&gt;0,CurriculumDetail!C22&lt;&gt;1),OR(CurriculumDetail!F23&gt;0,CurriculumDetail!C23&lt;&gt;1),OR(CurriculumDetail!F24&gt;0,CurriculumDetail!C24&lt;&gt;1),OR(CurriculumDetail!F25&gt;0,CurriculumDetail!C25&lt;&gt;1),OR(CurriculumDetail!F26&gt;0,CurriculumDetail!C26&lt;&gt;1),OR(CurriculumDetail!F27&gt;0,CurriculumDetail!C27&lt;&gt;1),OR(CurriculumDetail!F28&gt;0,CurriculumDetail!C28&lt;&gt;1),OR(CurriculumDetail!F29&gt;0,CurriculumDetail!C29&lt;&gt;1))</f>
        <v>1</v>
      </c>
      <c r="F7" t="b">
        <f>AND(OR(CurriculumDetail!F21&gt;0,CurriculumDetail!C21&lt;&gt;2),OR(CurriculumDetail!F22&gt;0,CurriculumDetail!C22&lt;&gt;2),OR(CurriculumDetail!F23&gt;0,CurriculumDetail!C23&lt;&gt;2),OR(CurriculumDetail!F24&gt;0,CurriculumDetail!C24&lt;&gt;2),OR(CurriculumDetail!F25&gt;0,CurriculumDetail!C25&lt;&gt;2),OR(CurriculumDetail!F26&gt;0,CurriculumDetail!C26&lt;&gt;2),OR(CurriculumDetail!F27&gt;0,CurriculumDetail!C27&lt;&gt;2),OR(CurriculumDetail!F28&gt;0,CurriculumDetail!C28&lt;&gt;2),OR(CurriculumDetail!F29&gt;0,CurriculumDetail!C29&lt;&gt;2))</f>
        <v>1</v>
      </c>
      <c r="G7" t="str">
        <f>IF((COUNTA(CurriculumDetail!G20:G29) &gt; 0), "x", "")</f>
        <v>x</v>
      </c>
      <c r="H7" s="14" t="str">
        <f>IF((COUNTA(CurriculumDetail!H20:H29) &gt; 0), "x", "")</f>
        <v>x</v>
      </c>
      <c r="I7" s="14" t="str">
        <f>IF((COUNTA(CurriculumDetail!I20:I29) &gt; 0), "x", "")</f>
        <v>x</v>
      </c>
      <c r="J7" s="14" t="str">
        <f>IF((COUNTA(CurriculumDetail!J20:J29) &gt; 0), "x", "")</f>
        <v>x</v>
      </c>
      <c r="K7" s="14" t="str">
        <f>IF((COUNTA(CurriculumDetail!K20:K29) &gt; 0), "x", "")</f>
        <v/>
      </c>
      <c r="L7" s="14" t="str">
        <f>IF((COUNTA(CurriculumDetail!L20:L29) &gt; 0), "x", "")</f>
        <v/>
      </c>
      <c r="M7" s="14" t="str">
        <f>IF((COUNTA(CurriculumDetail!M20:M29) &gt; 0), "x", "")</f>
        <v>x</v>
      </c>
      <c r="N7" s="14" t="str">
        <f>IF((COUNTA(CurriculumDetail!N20:N29) &gt; 0), "x", "")</f>
        <v/>
      </c>
      <c r="O7" s="14" t="str">
        <f>IF((COUNTA(CurriculumDetail!O20:O29) &gt; 0), "x", "")</f>
        <v/>
      </c>
      <c r="P7" s="14" t="str">
        <f>IF((COUNTA(CurriculumDetail!P20:P29) &gt; 0), "x", "")</f>
        <v/>
      </c>
      <c r="Q7" s="14" t="str">
        <f>IF((COUNTA(CurriculumDetail!Q20:Q29) &gt; 0), "x", "")</f>
        <v/>
      </c>
      <c r="R7" s="14" t="str">
        <f>IF((COUNTA(CurriculumDetail!R20:R29) &gt; 0), "x", "")</f>
        <v/>
      </c>
      <c r="S7" s="14" t="str">
        <f>IF((COUNTA(CurriculumDetail!S20:S29) &gt; 0), "x", "")</f>
        <v>x</v>
      </c>
      <c r="T7" s="14" t="str">
        <f>IF((COUNTA(CurriculumDetail!T20:T29) &gt; 0), "x", "")</f>
        <v/>
      </c>
      <c r="U7" s="14" t="str">
        <f>IF((COUNTA(CurriculumDetail!U20:U29) &gt; 0), "x", "")</f>
        <v/>
      </c>
      <c r="V7" s="14" t="str">
        <f>IF((COUNTA(CurriculumDetail!V20:V29) &gt; 0), "x", "")</f>
        <v/>
      </c>
      <c r="W7" s="14" t="str">
        <f>IF((COUNTA(CurriculumDetail!W20:W29) &gt; 0), "x", "")</f>
        <v/>
      </c>
      <c r="X7" s="14" t="str">
        <f>IF((COUNTA(CurriculumDetail!X20:X29) &gt; 0), "x", "")</f>
        <v/>
      </c>
      <c r="Y7" s="14" t="str">
        <f>IF((COUNTA(CurriculumDetail!Y20:Y29) &gt; 0), "x", "")</f>
        <v/>
      </c>
      <c r="Z7" s="14" t="str">
        <f>IF((COUNTA(CurriculumDetail!Z20:Z29) &gt; 0), "x", "")</f>
        <v/>
      </c>
      <c r="AA7" s="14" t="str">
        <f>IF((COUNTA(CurriculumDetail!AA20:AA29) &gt; 0), "x", "")</f>
        <v/>
      </c>
      <c r="AB7" s="14" t="str">
        <f>IF((COUNTA(CurriculumDetail!AB20:AB29) &gt; 0), "x", "")</f>
        <v/>
      </c>
      <c r="AC7" s="14" t="str">
        <f>IF((COUNTA(CurriculumDetail!AC20:AC29) &gt; 0), "x", "")</f>
        <v/>
      </c>
      <c r="AD7" s="14" t="str">
        <f>IF((COUNTA(CurriculumDetail!AD20:AD29) &gt; 0), "x", "")</f>
        <v/>
      </c>
      <c r="AE7" s="14" t="str">
        <f>IF((COUNTA(CurriculumDetail!AE20:AE29) &gt; 0), "x", "")</f>
        <v/>
      </c>
      <c r="AF7" s="14" t="str">
        <f>IF((COUNTA(CurriculumDetail!AF20:AF29) &gt; 0), "x", "")</f>
        <v/>
      </c>
      <c r="AG7" s="14" t="str">
        <f>IF((COUNTA(CurriculumDetail!AG20:AG29) &gt; 0), "x", "")</f>
        <v/>
      </c>
      <c r="AH7" s="14" t="str">
        <f>IF((COUNTA(CurriculumDetail!AH20:AH29) &gt; 0), "x", "")</f>
        <v/>
      </c>
      <c r="AI7" s="14" t="str">
        <f>IF((COUNTA(CurriculumDetail!AI20:AI29) &gt; 0), "x", "")</f>
        <v/>
      </c>
      <c r="AJ7" s="14" t="str">
        <f>IF((COUNTA(CurriculumDetail!AJ20:AJ29) &gt; 0), "x", "")</f>
        <v/>
      </c>
    </row>
    <row r="8" spans="1:37">
      <c r="A8" t="s">
        <v>496</v>
      </c>
      <c r="B8" t="s">
        <v>296</v>
      </c>
      <c r="C8">
        <v>9</v>
      </c>
      <c r="D8">
        <v>3</v>
      </c>
      <c r="E8" t="b">
        <f>AND(OR(CurriculumDetail!F32&gt;0,CurriculumDetail!C32&lt;&gt;1),OR(CurriculumDetail!F33&gt;0,CurriculumDetail!C33&lt;&gt;1),OR(CurriculumDetail!F34&gt;0,CurriculumDetail!C34&lt;&gt;1),OR(CurriculumDetail!F35&gt;0,CurriculumDetail!C35&lt;&gt;1),OR(CurriculumDetail!F36&gt;0,CurriculumDetail!C36&lt;&gt;1),OR(CurriculumDetail!F37&gt;0,CurriculumDetail!C37&lt;&gt;1),OR(CurriculumDetail!F38&gt;0,CurriculumDetail!C38&lt;&gt;1),OR(CurriculumDetail!F39&gt;0,CurriculumDetail!C39&lt;&gt;1),OR(CurriculumDetail!F40&gt;0,CurriculumDetail!C40&lt;&gt;1),OR(CurriculumDetail!F41&gt;0,CurriculumDetail!C41&lt;&gt;1),OR(CurriculumDetail!F42&gt;0,CurriculumDetail!C42&lt;&gt;1))</f>
        <v>1</v>
      </c>
      <c r="F8" t="b">
        <f>AND(OR(CurriculumDetail!F32&gt;0,CurriculumDetail!C32&lt;&gt;2),OR(CurriculumDetail!F33&gt;0,CurriculumDetail!C33&lt;&gt;2),OR(CurriculumDetail!F34&gt;0,CurriculumDetail!C34&lt;&gt;2),OR(CurriculumDetail!F35&gt;0,CurriculumDetail!C35&lt;&gt;2),OR(CurriculumDetail!F36&gt;0,CurriculumDetail!C36&lt;&gt;2),OR(CurriculumDetail!F37&gt;0,CurriculumDetail!C37&lt;&gt;2),OR(CurriculumDetail!F38&gt;0,CurriculumDetail!C38&lt;&gt;2),OR(CurriculumDetail!F39&gt;0,CurriculumDetail!C39&lt;&gt;2),OR(CurriculumDetail!F40&gt;0,CurriculumDetail!C40&lt;&gt;2),OR(CurriculumDetail!F41&gt;0,CurriculumDetail!C41&lt;&gt;2),OR(CurriculumDetail!F42&gt;0,CurriculumDetail!C42&lt;&gt;2))</f>
        <v>1</v>
      </c>
      <c r="G8" t="str">
        <f>IF((COUNTA(CurriculumDetail!G31:G42) &gt; 0), "x", "")</f>
        <v/>
      </c>
      <c r="H8" s="14" t="str">
        <f>IF((COUNTA(CurriculumDetail!H31:H42) &gt; 0), "x", "")</f>
        <v>x</v>
      </c>
      <c r="I8" s="14" t="str">
        <f>IF((COUNTA(CurriculumDetail!I31:I42) &gt; 0), "x", "")</f>
        <v>x</v>
      </c>
      <c r="J8" s="14" t="str">
        <f>IF((COUNTA(CurriculumDetail!J31:J42) &gt; 0), "x", "")</f>
        <v>x</v>
      </c>
      <c r="K8" s="14" t="str">
        <f>IF((COUNTA(CurriculumDetail!K31:K42) &gt; 0), "x", "")</f>
        <v/>
      </c>
      <c r="L8" s="14" t="str">
        <f>IF((COUNTA(CurriculumDetail!L31:L42) &gt; 0), "x", "")</f>
        <v/>
      </c>
      <c r="M8" s="14" t="str">
        <f>IF((COUNTA(CurriculumDetail!M31:M42) &gt; 0), "x", "")</f>
        <v>x</v>
      </c>
      <c r="N8" s="14" t="str">
        <f>IF((COUNTA(CurriculumDetail!N31:N42) &gt; 0), "x", "")</f>
        <v>x</v>
      </c>
      <c r="O8" s="14" t="str">
        <f>IF((COUNTA(CurriculumDetail!O31:O42) &gt; 0), "x", "")</f>
        <v/>
      </c>
      <c r="P8" s="14" t="str">
        <f>IF((COUNTA(CurriculumDetail!P31:P42) &gt; 0), "x", "")</f>
        <v/>
      </c>
      <c r="Q8" s="14" t="str">
        <f>IF((COUNTA(CurriculumDetail!Q31:Q42) &gt; 0), "x", "")</f>
        <v/>
      </c>
      <c r="R8" s="14" t="str">
        <f>IF((COUNTA(CurriculumDetail!R31:R42) &gt; 0), "x", "")</f>
        <v/>
      </c>
      <c r="S8" s="14" t="str">
        <f>IF((COUNTA(CurriculumDetail!S31:S42) &gt; 0), "x", "")</f>
        <v/>
      </c>
      <c r="T8" s="14" t="str">
        <f>IF((COUNTA(CurriculumDetail!T31:T42) &gt; 0), "x", "")</f>
        <v/>
      </c>
      <c r="U8" s="14" t="str">
        <f>IF((COUNTA(CurriculumDetail!U31:U42) &gt; 0), "x", "")</f>
        <v/>
      </c>
      <c r="V8" s="14" t="str">
        <f>IF((COUNTA(CurriculumDetail!V31:V42) &gt; 0), "x", "")</f>
        <v/>
      </c>
      <c r="W8" s="14" t="str">
        <f>IF((COUNTA(CurriculumDetail!W31:W42) &gt; 0), "x", "")</f>
        <v/>
      </c>
      <c r="X8" s="14" t="str">
        <f>IF((COUNTA(CurriculumDetail!X31:X42) &gt; 0), "x", "")</f>
        <v/>
      </c>
      <c r="Y8" s="14" t="str">
        <f>IF((COUNTA(CurriculumDetail!Y31:Y42) &gt; 0), "x", "")</f>
        <v/>
      </c>
      <c r="Z8" s="14" t="str">
        <f>IF((COUNTA(CurriculumDetail!Z31:Z42) &gt; 0), "x", "")</f>
        <v/>
      </c>
      <c r="AA8" s="14" t="str">
        <f>IF((COUNTA(CurriculumDetail!AA31:AA42) &gt; 0), "x", "")</f>
        <v/>
      </c>
      <c r="AB8" s="14" t="str">
        <f>IF((COUNTA(CurriculumDetail!AB31:AB42) &gt; 0), "x", "")</f>
        <v/>
      </c>
      <c r="AC8" s="14" t="str">
        <f>IF((COUNTA(CurriculumDetail!AC31:AC42) &gt; 0), "x", "")</f>
        <v/>
      </c>
      <c r="AD8" s="14" t="str">
        <f>IF((COUNTA(CurriculumDetail!AD31:AD42) &gt; 0), "x", "")</f>
        <v/>
      </c>
      <c r="AE8" s="14" t="str">
        <f>IF((COUNTA(CurriculumDetail!AE31:AE42) &gt; 0), "x", "")</f>
        <v/>
      </c>
      <c r="AF8" s="14" t="str">
        <f>IF((COUNTA(CurriculumDetail!AF31:AF42) &gt; 0), "x", "")</f>
        <v/>
      </c>
      <c r="AG8" s="14" t="str">
        <f>IF((COUNTA(CurriculumDetail!AG31:AG42) &gt; 0), "x", "")</f>
        <v/>
      </c>
      <c r="AH8" s="14" t="str">
        <f>IF((COUNTA(CurriculumDetail!AH31:AH42) &gt; 0), "x", "")</f>
        <v/>
      </c>
      <c r="AI8" s="14" t="str">
        <f>IF((COUNTA(CurriculumDetail!AI31:AI42) &gt; 0), "x", "")</f>
        <v/>
      </c>
      <c r="AJ8" s="14" t="str">
        <f>IF((COUNTA(CurriculumDetail!AJ31:AJ42) &gt; 0), "x", "")</f>
        <v/>
      </c>
      <c r="AK8" s="14"/>
    </row>
    <row r="9" spans="1:37">
      <c r="A9" t="s">
        <v>496</v>
      </c>
      <c r="B9" t="s">
        <v>549</v>
      </c>
      <c r="C9">
        <v>3</v>
      </c>
      <c r="D9">
        <v>3</v>
      </c>
      <c r="E9" t="b">
        <f>AND(OR(CurriculumDetail!F45&gt;0,CurriculumDetail!C45&lt;&gt;1),OR(CurriculumDetail!F46&gt;0,CurriculumDetail!C46&lt;&gt;1),OR(CurriculumDetail!F47&gt;0,CurriculumDetail!C47&lt;&gt;1),OR(CurriculumDetail!F48&gt;0,CurriculumDetail!C48&lt;&gt;1),OR(CurriculumDetail!F49&gt;0,CurriculumDetail!C49&lt;&gt;1),OR(CurriculumDetail!F50&gt;0,CurriculumDetail!C50&lt;&gt;1),OR(CurriculumDetail!F51&gt;0,CurriculumDetail!C51&lt;&gt;1))</f>
        <v>1</v>
      </c>
      <c r="F9" t="b">
        <f>AND(OR(CurriculumDetail!F45&gt;0,CurriculumDetail!C45&lt;&gt;2),OR(CurriculumDetail!F46&gt;0,CurriculumDetail!C46&lt;&gt;2),OR(CurriculumDetail!F47&gt;0,CurriculumDetail!C47&lt;&gt;2),OR(CurriculumDetail!F48&gt;0,CurriculumDetail!C48&lt;&gt;2),OR(CurriculumDetail!F49&gt;0,CurriculumDetail!C49&lt;&gt;2),OR(CurriculumDetail!F50&gt;0,CurriculumDetail!C50&lt;&gt;2),OR(CurriculumDetail!F51&gt;0,CurriculumDetail!C51&lt;&gt;2))</f>
        <v>1</v>
      </c>
      <c r="G9" t="str">
        <f>IF((COUNTA(CurriculumDetail!G44:G51) &gt; 0), "x", "")</f>
        <v/>
      </c>
      <c r="H9" s="14" t="str">
        <f>IF((COUNTA(CurriculumDetail!H44:H51) &gt; 0), "x", "")</f>
        <v/>
      </c>
      <c r="I9" s="14" t="str">
        <f>IF((COUNTA(CurriculumDetail!I44:I51) &gt; 0), "x", "")</f>
        <v/>
      </c>
      <c r="J9" s="14" t="str">
        <f>IF((COUNTA(CurriculumDetail!J44:J51) &gt; 0), "x", "")</f>
        <v/>
      </c>
      <c r="K9" s="14" t="str">
        <f>IF((COUNTA(CurriculumDetail!K44:K51) &gt; 0), "x", "")</f>
        <v/>
      </c>
      <c r="L9" s="14" t="str">
        <f>IF((COUNTA(CurriculumDetail!L44:L51) &gt; 0), "x", "")</f>
        <v/>
      </c>
      <c r="M9" s="14" t="str">
        <f>IF((COUNTA(CurriculumDetail!M44:M51) &gt; 0), "x", "")</f>
        <v/>
      </c>
      <c r="N9" s="14" t="str">
        <f>IF((COUNTA(CurriculumDetail!N44:N51) &gt; 0), "x", "")</f>
        <v>x</v>
      </c>
      <c r="O9" s="14" t="str">
        <f>IF((COUNTA(CurriculumDetail!O44:O51) &gt; 0), "x", "")</f>
        <v/>
      </c>
      <c r="P9" s="14" t="str">
        <f>IF((COUNTA(CurriculumDetail!P44:P51) &gt; 0), "x", "")</f>
        <v/>
      </c>
      <c r="Q9" s="14" t="str">
        <f>IF((COUNTA(CurriculumDetail!Q44:Q51) &gt; 0), "x", "")</f>
        <v/>
      </c>
      <c r="R9" s="14" t="str">
        <f>IF((COUNTA(CurriculumDetail!R44:R51) &gt; 0), "x", "")</f>
        <v/>
      </c>
      <c r="S9" s="14" t="str">
        <f>IF((COUNTA(CurriculumDetail!S44:S51) &gt; 0), "x", "")</f>
        <v/>
      </c>
      <c r="T9" s="14" t="str">
        <f>IF((COUNTA(CurriculumDetail!T44:T51) &gt; 0), "x", "")</f>
        <v/>
      </c>
      <c r="U9" s="14" t="str">
        <f>IF((COUNTA(CurriculumDetail!U44:U51) &gt; 0), "x", "")</f>
        <v/>
      </c>
      <c r="V9" s="14" t="str">
        <f>IF((COUNTA(CurriculumDetail!V44:V51) &gt; 0), "x", "")</f>
        <v/>
      </c>
      <c r="W9" s="14" t="str">
        <f>IF((COUNTA(CurriculumDetail!W44:W51) &gt; 0), "x", "")</f>
        <v/>
      </c>
      <c r="X9" s="14" t="str">
        <f>IF((COUNTA(CurriculumDetail!X44:X51) &gt; 0), "x", "")</f>
        <v/>
      </c>
      <c r="Y9" s="14" t="str">
        <f>IF((COUNTA(CurriculumDetail!Y44:Y51) &gt; 0), "x", "")</f>
        <v/>
      </c>
      <c r="Z9" s="14" t="str">
        <f>IF((COUNTA(CurriculumDetail!Z44:Z51) &gt; 0), "x", "")</f>
        <v/>
      </c>
      <c r="AA9" s="14" t="str">
        <f>IF((COUNTA(CurriculumDetail!AA44:AA51) &gt; 0), "x", "")</f>
        <v/>
      </c>
      <c r="AB9" s="14" t="str">
        <f>IF((COUNTA(CurriculumDetail!AB44:AB51) &gt; 0), "x", "")</f>
        <v/>
      </c>
      <c r="AC9" s="14" t="str">
        <f>IF((COUNTA(CurriculumDetail!AC44:AC51) &gt; 0), "x", "")</f>
        <v/>
      </c>
      <c r="AD9" s="14" t="str">
        <f>IF((COUNTA(CurriculumDetail!AD44:AD51) &gt; 0), "x", "")</f>
        <v/>
      </c>
      <c r="AE9" s="14" t="str">
        <f>IF((COUNTA(CurriculumDetail!AE44:AE51) &gt; 0), "x", "")</f>
        <v/>
      </c>
      <c r="AF9" s="14" t="str">
        <f>IF((COUNTA(CurriculumDetail!AF44:AF51) &gt; 0), "x", "")</f>
        <v/>
      </c>
      <c r="AG9" s="14" t="str">
        <f>IF((COUNTA(CurriculumDetail!AG44:AG51) &gt; 0), "x", "")</f>
        <v/>
      </c>
      <c r="AH9" s="14" t="str">
        <f>IF((COUNTA(CurriculumDetail!AH44:AH51) &gt; 0), "x", "")</f>
        <v/>
      </c>
      <c r="AI9" s="14" t="str">
        <f>IF((COUNTA(CurriculumDetail!AI44:AI51) &gt; 0), "x", "")</f>
        <v/>
      </c>
      <c r="AJ9" s="14" t="str">
        <f>IF((COUNTA(CurriculumDetail!AJ44:AJ51) &gt; 0), "x", "")</f>
        <v/>
      </c>
      <c r="AK9" s="14"/>
    </row>
    <row r="10" spans="1:37">
      <c r="A10" t="s">
        <v>496</v>
      </c>
      <c r="B10" t="s">
        <v>373</v>
      </c>
      <c r="C10">
        <v>0</v>
      </c>
      <c r="D10">
        <v>0</v>
      </c>
      <c r="E10" t="b">
        <f>AND(OR(CurriculumDetail!F54&gt;0,CurriculumDetail!C54&lt;&gt;1),OR(CurriculumDetail!F55&gt;0,CurriculumDetail!C55&lt;&gt;1),OR(CurriculumDetail!F56&gt;0,CurriculumDetail!C56&lt;&gt;1),OR(CurriculumDetail!F57&gt;0,CurriculumDetail!C57&lt;&gt;1),OR(CurriculumDetail!F58&gt;0,CurriculumDetail!C58&lt;&gt;1))</f>
        <v>1</v>
      </c>
      <c r="F10" t="b">
        <f>AND(OR(CurriculumDetail!F54&gt;0,CurriculumDetail!C54&lt;&gt;2),OR(CurriculumDetail!F55&gt;0,CurriculumDetail!C55&lt;&gt;2),OR(CurriculumDetail!F56&gt;0,CurriculumDetail!C56&lt;&gt;2),OR(CurriculumDetail!F57&gt;0,CurriculumDetail!C57&lt;&gt;2),OR(CurriculumDetail!F58&gt;0,CurriculumDetail!C58&lt;&gt;2))</f>
        <v>1</v>
      </c>
      <c r="G10" t="str">
        <f>IF((COUNTA(CurriculumDetail!G53:G58) &gt; 0), "x", "")</f>
        <v/>
      </c>
      <c r="H10" s="14" t="str">
        <f>IF((COUNTA(CurriculumDetail!H53:H58) &gt; 0), "x", "")</f>
        <v/>
      </c>
      <c r="I10" s="14" t="str">
        <f>IF((COUNTA(CurriculumDetail!I53:I58) &gt; 0), "x", "")</f>
        <v/>
      </c>
      <c r="J10" s="14" t="str">
        <f>IF((COUNTA(CurriculumDetail!J53:J58) &gt; 0), "x", "")</f>
        <v/>
      </c>
      <c r="K10" s="14" t="str">
        <f>IF((COUNTA(CurriculumDetail!K53:K58) &gt; 0), "x", "")</f>
        <v/>
      </c>
      <c r="L10" s="14" t="str">
        <f>IF((COUNTA(CurriculumDetail!L53:L58) &gt; 0), "x", "")</f>
        <v/>
      </c>
      <c r="M10" s="14" t="str">
        <f>IF((COUNTA(CurriculumDetail!M53:M58) &gt; 0), "x", "")</f>
        <v>x</v>
      </c>
      <c r="N10" s="14" t="str">
        <f>IF((COUNTA(CurriculumDetail!N53:N58) &gt; 0), "x", "")</f>
        <v>x</v>
      </c>
      <c r="O10" s="14" t="str">
        <f>IF((COUNTA(CurriculumDetail!O53:O58) &gt; 0), "x", "")</f>
        <v/>
      </c>
      <c r="P10" s="14" t="str">
        <f>IF((COUNTA(CurriculumDetail!P53:P58) &gt; 0), "x", "")</f>
        <v/>
      </c>
      <c r="Q10" s="14" t="str">
        <f>IF((COUNTA(CurriculumDetail!Q53:Q58) &gt; 0), "x", "")</f>
        <v/>
      </c>
      <c r="R10" s="14" t="str">
        <f>IF((COUNTA(CurriculumDetail!R53:R58) &gt; 0), "x", "")</f>
        <v/>
      </c>
      <c r="S10" s="14" t="str">
        <f>IF((COUNTA(CurriculumDetail!S53:S58) &gt; 0), "x", "")</f>
        <v/>
      </c>
      <c r="T10" s="14" t="str">
        <f>IF((COUNTA(CurriculumDetail!T53:T58) &gt; 0), "x", "")</f>
        <v/>
      </c>
      <c r="U10" s="14" t="str">
        <f>IF((COUNTA(CurriculumDetail!U53:U58) &gt; 0), "x", "")</f>
        <v/>
      </c>
      <c r="V10" s="14" t="str">
        <f>IF((COUNTA(CurriculumDetail!V53:V58) &gt; 0), "x", "")</f>
        <v/>
      </c>
      <c r="W10" s="14" t="str">
        <f>IF((COUNTA(CurriculumDetail!W53:W58) &gt; 0), "x", "")</f>
        <v/>
      </c>
      <c r="X10" s="14" t="str">
        <f>IF((COUNTA(CurriculumDetail!X53:X58) &gt; 0), "x", "")</f>
        <v/>
      </c>
      <c r="Y10" s="14" t="str">
        <f>IF((COUNTA(CurriculumDetail!Y53:Y58) &gt; 0), "x", "")</f>
        <v/>
      </c>
      <c r="Z10" s="14" t="str">
        <f>IF((COUNTA(CurriculumDetail!Z53:Z58) &gt; 0), "x", "")</f>
        <v/>
      </c>
      <c r="AA10" s="14" t="str">
        <f>IF((COUNTA(CurriculumDetail!AA53:AA58) &gt; 0), "x", "")</f>
        <v/>
      </c>
      <c r="AB10" s="14" t="str">
        <f>IF((COUNTA(CurriculumDetail!AB53:AB58) &gt; 0), "x", "")</f>
        <v/>
      </c>
      <c r="AC10" s="14" t="str">
        <f>IF((COUNTA(CurriculumDetail!AC53:AC58) &gt; 0), "x", "")</f>
        <v/>
      </c>
      <c r="AD10" s="14" t="str">
        <f>IF((COUNTA(CurriculumDetail!AD53:AD58) &gt; 0), "x", "")</f>
        <v/>
      </c>
      <c r="AE10" s="14" t="str">
        <f>IF((COUNTA(CurriculumDetail!AE53:AE58) &gt; 0), "x", "")</f>
        <v/>
      </c>
      <c r="AF10" s="14" t="str">
        <f>IF((COUNTA(CurriculumDetail!AF53:AF58) &gt; 0), "x", "")</f>
        <v/>
      </c>
      <c r="AG10" s="14" t="str">
        <f>IF((COUNTA(CurriculumDetail!AG53:AG58) &gt; 0), "x", "")</f>
        <v/>
      </c>
      <c r="AH10" s="14" t="str">
        <f>IF((COUNTA(CurriculumDetail!AH53:AH58) &gt; 0), "x", "")</f>
        <v/>
      </c>
      <c r="AI10" s="14" t="str">
        <f>IF((COUNTA(CurriculumDetail!AI53:AI58) &gt; 0), "x", "")</f>
        <v/>
      </c>
      <c r="AJ10" s="14" t="str">
        <f>IF((COUNTA(CurriculumDetail!AJ53:AJ58) &gt; 0), "x", "")</f>
        <v/>
      </c>
    </row>
    <row r="11" spans="1:37">
      <c r="A11" t="s">
        <v>496</v>
      </c>
      <c r="B11" t="s">
        <v>256</v>
      </c>
      <c r="C11">
        <v>0</v>
      </c>
      <c r="D11">
        <v>0</v>
      </c>
      <c r="E11" t="b">
        <f>AND(OR(CurriculumDetail!F61&gt;0,CurriculumDetail!C61&lt;&gt;1),OR(CurriculumDetail!F62&gt;0,CurriculumDetail!C62&lt;&gt;1),OR(CurriculumDetail!F63&gt;0,CurriculumDetail!C63&lt;&gt;1),OR(CurriculumDetail!F64&gt;0,CurriculumDetail!C64&lt;&gt;1),OR(CurriculumDetail!F65&gt;0,CurriculumDetail!C65&lt;&gt;1),OR(CurriculumDetail!F66&gt;0,CurriculumDetail!C66&lt;&gt;1),OR(CurriculumDetail!F67&gt;0,CurriculumDetail!C67&lt;&gt;1))</f>
        <v>1</v>
      </c>
      <c r="F11" t="b">
        <f>AND(OR(CurriculumDetail!F61&gt;0,CurriculumDetail!C61&lt;&gt;2),OR(CurriculumDetail!F62&gt;0,CurriculumDetail!C62&lt;&gt;2),OR(CurriculumDetail!F63&gt;0,CurriculumDetail!C63&lt;&gt;2),OR(CurriculumDetail!F64&gt;0,CurriculumDetail!C64&lt;&gt;2),OR(CurriculumDetail!F65&gt;0,CurriculumDetail!C65&lt;&gt;2),OR(CurriculumDetail!F66&gt;0,CurriculumDetail!C66&lt;&gt;2),OR(CurriculumDetail!F67&gt;0,CurriculumDetail!C67&lt;&gt;2))</f>
        <v>1</v>
      </c>
      <c r="G11" t="str">
        <f>IF((COUNTA(CurriculumDetail!G60:G67) &gt; 0), "x", "")</f>
        <v/>
      </c>
      <c r="H11" s="14" t="str">
        <f>IF((COUNTA(CurriculumDetail!H60:H67) &gt; 0), "x", "")</f>
        <v/>
      </c>
      <c r="I11" s="14" t="str">
        <f>IF((COUNTA(CurriculumDetail!I60:I67) &gt; 0), "x", "")</f>
        <v/>
      </c>
      <c r="J11" s="14" t="str">
        <f>IF((COUNTA(CurriculumDetail!J60:J67) &gt; 0), "x", "")</f>
        <v/>
      </c>
      <c r="K11" s="14" t="str">
        <f>IF((COUNTA(CurriculumDetail!K60:K67) &gt; 0), "x", "")</f>
        <v/>
      </c>
      <c r="L11" s="14" t="str">
        <f>IF((COUNTA(CurriculumDetail!L60:L67) &gt; 0), "x", "")</f>
        <v/>
      </c>
      <c r="M11" s="14" t="str">
        <f>IF((COUNTA(CurriculumDetail!M60:M67) &gt; 0), "x", "")</f>
        <v/>
      </c>
      <c r="N11" s="14" t="str">
        <f>IF((COUNTA(CurriculumDetail!N60:N67) &gt; 0), "x", "")</f>
        <v>x</v>
      </c>
      <c r="O11" s="14" t="str">
        <f>IF((COUNTA(CurriculumDetail!O60:O67) &gt; 0), "x", "")</f>
        <v/>
      </c>
      <c r="P11" s="14" t="str">
        <f>IF((COUNTA(CurriculumDetail!P60:P67) &gt; 0), "x", "")</f>
        <v/>
      </c>
      <c r="Q11" s="14" t="str">
        <f>IF((COUNTA(CurriculumDetail!Q60:Q67) &gt; 0), "x", "")</f>
        <v/>
      </c>
      <c r="R11" s="14" t="str">
        <f>IF((COUNTA(CurriculumDetail!R60:R67) &gt; 0), "x", "")</f>
        <v/>
      </c>
      <c r="S11" s="14" t="str">
        <f>IF((COUNTA(CurriculumDetail!S60:S67) &gt; 0), "x", "")</f>
        <v/>
      </c>
      <c r="T11" s="14" t="str">
        <f>IF((COUNTA(CurriculumDetail!T60:T67) &gt; 0), "x", "")</f>
        <v/>
      </c>
      <c r="U11" s="14" t="str">
        <f>IF((COUNTA(CurriculumDetail!U60:U67) &gt; 0), "x", "")</f>
        <v/>
      </c>
      <c r="V11" s="14" t="str">
        <f>IF((COUNTA(CurriculumDetail!V60:V67) &gt; 0), "x", "")</f>
        <v/>
      </c>
      <c r="W11" s="14" t="str">
        <f>IF((COUNTA(CurriculumDetail!W60:W67) &gt; 0), "x", "")</f>
        <v/>
      </c>
      <c r="X11" s="14" t="str">
        <f>IF((COUNTA(CurriculumDetail!X60:X67) &gt; 0), "x", "")</f>
        <v/>
      </c>
      <c r="Y11" s="14" t="str">
        <f>IF((COUNTA(CurriculumDetail!Y60:Y67) &gt; 0), "x", "")</f>
        <v/>
      </c>
      <c r="Z11" s="14" t="str">
        <f>IF((COUNTA(CurriculumDetail!Z60:Z67) &gt; 0), "x", "")</f>
        <v/>
      </c>
      <c r="AA11" s="14" t="str">
        <f>IF((COUNTA(CurriculumDetail!AA60:AA67) &gt; 0), "x", "")</f>
        <v/>
      </c>
      <c r="AB11" s="14" t="str">
        <f>IF((COUNTA(CurriculumDetail!AB60:AB67) &gt; 0), "x", "")</f>
        <v/>
      </c>
      <c r="AC11" s="14" t="str">
        <f>IF((COUNTA(CurriculumDetail!AC60:AC67) &gt; 0), "x", "")</f>
        <v/>
      </c>
      <c r="AD11" s="14" t="str">
        <f>IF((COUNTA(CurriculumDetail!AD60:AD67) &gt; 0), "x", "")</f>
        <v/>
      </c>
      <c r="AE11" s="14" t="str">
        <f>IF((COUNTA(CurriculumDetail!AE60:AE67) &gt; 0), "x", "")</f>
        <v/>
      </c>
      <c r="AF11" s="14" t="str">
        <f>IF((COUNTA(CurriculumDetail!AF60:AF67) &gt; 0), "x", "")</f>
        <v/>
      </c>
      <c r="AG11" s="14" t="str">
        <f>IF((COUNTA(CurriculumDetail!AG60:AG67) &gt; 0), "x", "")</f>
        <v/>
      </c>
      <c r="AH11" s="14" t="str">
        <f>IF((COUNTA(CurriculumDetail!AH60:AH67) &gt; 0), "x", "")</f>
        <v/>
      </c>
      <c r="AI11" s="14" t="str">
        <f>IF((COUNTA(CurriculumDetail!AI60:AI67) &gt; 0), "x", "")</f>
        <v/>
      </c>
      <c r="AJ11" s="14" t="str">
        <f>IF((COUNTA(CurriculumDetail!AJ60:AJ67) &gt; 0), "x", "")</f>
        <v/>
      </c>
      <c r="AK11" s="14"/>
    </row>
    <row r="12" spans="1:37">
      <c r="A12" t="s">
        <v>496</v>
      </c>
      <c r="B12" t="s">
        <v>355</v>
      </c>
      <c r="C12">
        <v>0</v>
      </c>
      <c r="D12">
        <v>0</v>
      </c>
      <c r="E12" t="b">
        <f>AND(OR(CurriculumDetail!F70&gt;0,CurriculumDetail!C70&lt;&gt;1),OR(CurriculumDetail!F71&gt;0,CurriculumDetail!C71&lt;&gt;1),OR(CurriculumDetail!F72&gt;0,CurriculumDetail!C72&lt;&gt;1))</f>
        <v>1</v>
      </c>
      <c r="F12" t="b">
        <f>AND(OR(CurriculumDetail!F70&gt;0,CurriculumDetail!C70&lt;&gt;2),OR(CurriculumDetail!F71&gt;0,CurriculumDetail!C71&lt;&gt;2),OR(CurriculumDetail!F72&gt;0,CurriculumDetail!C72&lt;&gt;2))</f>
        <v>1</v>
      </c>
      <c r="G12" t="str">
        <f>IF((COUNTA(CurriculumDetail!G69:G72) &gt; 0), "x", "")</f>
        <v/>
      </c>
      <c r="H12" s="14" t="str">
        <f>IF((COUNTA(CurriculumDetail!H69:H72) &gt; 0), "x", "")</f>
        <v/>
      </c>
      <c r="I12" s="14" t="str">
        <f>IF((COUNTA(CurriculumDetail!I69:I72) &gt; 0), "x", "")</f>
        <v>x</v>
      </c>
      <c r="J12" s="14" t="str">
        <f>IF((COUNTA(CurriculumDetail!J69:J72) &gt; 0), "x", "")</f>
        <v/>
      </c>
      <c r="K12" s="14" t="str">
        <f>IF((COUNTA(CurriculumDetail!K69:K72) &gt; 0), "x", "")</f>
        <v/>
      </c>
      <c r="L12" s="14" t="str">
        <f>IF((COUNTA(CurriculumDetail!L69:L72) &gt; 0), "x", "")</f>
        <v/>
      </c>
      <c r="M12" s="14" t="str">
        <f>IF((COUNTA(CurriculumDetail!M69:M72) &gt; 0), "x", "")</f>
        <v>x</v>
      </c>
      <c r="N12" s="14" t="str">
        <f>IF((COUNTA(CurriculumDetail!N69:N72) &gt; 0), "x", "")</f>
        <v/>
      </c>
      <c r="O12" s="14" t="str">
        <f>IF((COUNTA(CurriculumDetail!O69:O72) &gt; 0), "x", "")</f>
        <v/>
      </c>
      <c r="P12" s="14" t="str">
        <f>IF((COUNTA(CurriculumDetail!P69:P72) &gt; 0), "x", "")</f>
        <v/>
      </c>
      <c r="Q12" s="14" t="str">
        <f>IF((COUNTA(CurriculumDetail!Q69:Q72) &gt; 0), "x", "")</f>
        <v/>
      </c>
      <c r="R12" s="14" t="str">
        <f>IF((COUNTA(CurriculumDetail!R69:R72) &gt; 0), "x", "")</f>
        <v/>
      </c>
      <c r="S12" s="14" t="str">
        <f>IF((COUNTA(CurriculumDetail!S69:S72) &gt; 0), "x", "")</f>
        <v/>
      </c>
      <c r="T12" s="14" t="str">
        <f>IF((COUNTA(CurriculumDetail!T69:T72) &gt; 0), "x", "")</f>
        <v/>
      </c>
      <c r="U12" s="14" t="str">
        <f>IF((COUNTA(CurriculumDetail!U69:U72) &gt; 0), "x", "")</f>
        <v/>
      </c>
      <c r="V12" s="14" t="str">
        <f>IF((COUNTA(CurriculumDetail!V69:V72) &gt; 0), "x", "")</f>
        <v/>
      </c>
      <c r="W12" s="14" t="str">
        <f>IF((COUNTA(CurriculumDetail!W69:W72) &gt; 0), "x", "")</f>
        <v/>
      </c>
      <c r="X12" s="14" t="str">
        <f>IF((COUNTA(CurriculumDetail!X69:X72) &gt; 0), "x", "")</f>
        <v/>
      </c>
      <c r="Y12" s="14" t="str">
        <f>IF((COUNTA(CurriculumDetail!Y69:Y72) &gt; 0), "x", "")</f>
        <v/>
      </c>
      <c r="Z12" s="14" t="str">
        <f>IF((COUNTA(CurriculumDetail!Z69:Z72) &gt; 0), "x", "")</f>
        <v/>
      </c>
      <c r="AA12" s="14" t="str">
        <f>IF((COUNTA(CurriculumDetail!AA69:AA72) &gt; 0), "x", "")</f>
        <v/>
      </c>
      <c r="AB12" s="14" t="str">
        <f>IF((COUNTA(CurriculumDetail!AB69:AB72) &gt; 0), "x", "")</f>
        <v/>
      </c>
      <c r="AC12" s="14" t="str">
        <f>IF((COUNTA(CurriculumDetail!AC69:AC72) &gt; 0), "x", "")</f>
        <v/>
      </c>
      <c r="AD12" s="14" t="str">
        <f>IF((COUNTA(CurriculumDetail!AD69:AD72) &gt; 0), "x", "")</f>
        <v/>
      </c>
      <c r="AE12" s="14" t="str">
        <f>IF((COUNTA(CurriculumDetail!AE69:AE72) &gt; 0), "x", "")</f>
        <v/>
      </c>
      <c r="AF12" s="14" t="str">
        <f>IF((COUNTA(CurriculumDetail!AF69:AF72) &gt; 0), "x", "")</f>
        <v/>
      </c>
      <c r="AG12" s="14" t="str">
        <f>IF((COUNTA(CurriculumDetail!AG69:AG72) &gt; 0), "x", "")</f>
        <v/>
      </c>
      <c r="AH12" s="14" t="str">
        <f>IF((COUNTA(CurriculumDetail!AH69:AH72) &gt; 0), "x", "")</f>
        <v/>
      </c>
      <c r="AI12" s="14" t="str">
        <f>IF((COUNTA(CurriculumDetail!AI69:AI72) &gt; 0), "x", "")</f>
        <v/>
      </c>
      <c r="AJ12" s="14" t="str">
        <f>IF((COUNTA(CurriculumDetail!AJ69:AJ72) &gt; 0), "x", "")</f>
        <v/>
      </c>
      <c r="AK12" s="14"/>
    </row>
    <row r="13" spans="1:37">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row>
    <row r="14" spans="1:37">
      <c r="A14" t="s">
        <v>490</v>
      </c>
      <c r="B14" t="s">
        <v>682</v>
      </c>
      <c r="C14">
        <v>0</v>
      </c>
      <c r="D14">
        <v>3</v>
      </c>
      <c r="E14" t="b">
        <f>AND(OR(CurriculumDetail!F75&gt;0,CurriculumDetail!C75&lt;&gt;1),OR(CurriculumDetail!F76&gt;0,CurriculumDetail!C76&lt;&gt;1),OR(CurriculumDetail!F77&gt;0,CurriculumDetail!C77&lt;&gt;1),OR(CurriculumDetail!F78&gt;0,CurriculumDetail!C78&lt;&gt;1),OR(CurriculumDetail!F79&gt;0,CurriculumDetail!C79&lt;&gt;1),OR(CurriculumDetail!F80&gt;0,CurriculumDetail!C80&lt;&gt;1),OR(CurriculumDetail!F81&gt;0,CurriculumDetail!C81&lt;&gt;1))</f>
        <v>1</v>
      </c>
      <c r="F14" t="b">
        <f>AND(OR(CurriculumDetail!F75&gt;0,CurriculumDetail!C75&lt;&gt;2),OR(CurriculumDetail!F76&gt;0,CurriculumDetail!C76&lt;&gt;2),OR(CurriculumDetail!F77&gt;0,CurriculumDetail!C77&lt;&gt;2),OR(CurriculumDetail!F78&gt;0,CurriculumDetail!C78&lt;&gt;2),OR(CurriculumDetail!F79&gt;0,CurriculumDetail!C79&lt;&gt;2),OR(CurriculumDetail!F80&gt;0,CurriculumDetail!C80&lt;&gt;2),OR(CurriculumDetail!F81&gt;0,CurriculumDetail!C81&lt;&gt;2))</f>
        <v>0</v>
      </c>
      <c r="G14" t="str">
        <f>IF((COUNTA(CurriculumDetail!G74:G81) &gt; 0), "x", "")</f>
        <v/>
      </c>
      <c r="H14" s="14" t="str">
        <f>IF((COUNTA(CurriculumDetail!H74:H81) &gt; 0), "x", "")</f>
        <v/>
      </c>
      <c r="I14" s="14" t="str">
        <f>IF((COUNTA(CurriculumDetail!I74:I81) &gt; 0), "x", "")</f>
        <v/>
      </c>
      <c r="J14" s="14" t="str">
        <f>IF((COUNTA(CurriculumDetail!J74:J81) &gt; 0), "x", "")</f>
        <v/>
      </c>
      <c r="K14" s="14" t="str">
        <f>IF((COUNTA(CurriculumDetail!K74:K81) &gt; 0), "x", "")</f>
        <v>x</v>
      </c>
      <c r="L14" s="14" t="str">
        <f>IF((COUNTA(CurriculumDetail!L74:L81) &gt; 0), "x", "")</f>
        <v>x</v>
      </c>
      <c r="M14" s="14" t="str">
        <f>IF((COUNTA(CurriculumDetail!M74:M81) &gt; 0), "x", "")</f>
        <v/>
      </c>
      <c r="N14" s="14" t="str">
        <f>IF((COUNTA(CurriculumDetail!N74:N81) &gt; 0), "x", "")</f>
        <v/>
      </c>
      <c r="O14" s="14" t="str">
        <f>IF((COUNTA(CurriculumDetail!O74:O81) &gt; 0), "x", "")</f>
        <v/>
      </c>
      <c r="P14" s="14" t="str">
        <f>IF((COUNTA(CurriculumDetail!P74:P81) &gt; 0), "x", "")</f>
        <v/>
      </c>
      <c r="Q14" s="14" t="str">
        <f>IF((COUNTA(CurriculumDetail!Q74:Q81) &gt; 0), "x", "")</f>
        <v/>
      </c>
      <c r="R14" s="14" t="str">
        <f>IF((COUNTA(CurriculumDetail!R74:R81) &gt; 0), "x", "")</f>
        <v/>
      </c>
      <c r="S14" s="14" t="str">
        <f>IF((COUNTA(CurriculumDetail!S74:S81) &gt; 0), "x", "")</f>
        <v/>
      </c>
      <c r="T14" s="14" t="str">
        <f>IF((COUNTA(CurriculumDetail!T74:T81) &gt; 0), "x", "")</f>
        <v/>
      </c>
      <c r="U14" s="14" t="str">
        <f>IF((COUNTA(CurriculumDetail!U74:U81) &gt; 0), "x", "")</f>
        <v/>
      </c>
      <c r="V14" s="14" t="str">
        <f>IF((COUNTA(CurriculumDetail!V74:V81) &gt; 0), "x", "")</f>
        <v/>
      </c>
      <c r="W14" s="14" t="str">
        <f>IF((COUNTA(CurriculumDetail!W74:W81) &gt; 0), "x", "")</f>
        <v/>
      </c>
      <c r="X14" s="14" t="str">
        <f>IF((COUNTA(CurriculumDetail!X74:X81) &gt; 0), "x", "")</f>
        <v/>
      </c>
      <c r="Y14" s="14" t="str">
        <f>IF((COUNTA(CurriculumDetail!Y74:Y81) &gt; 0), "x", "")</f>
        <v/>
      </c>
      <c r="Z14" s="14" t="str">
        <f>IF((COUNTA(CurriculumDetail!Z74:Z81) &gt; 0), "x", "")</f>
        <v/>
      </c>
      <c r="AA14" s="14" t="str">
        <f>IF((COUNTA(CurriculumDetail!AA74:AA81) &gt; 0), "x", "")</f>
        <v/>
      </c>
      <c r="AB14" s="14" t="str">
        <f>IF((COUNTA(CurriculumDetail!AB74:AB81) &gt; 0), "x", "")</f>
        <v/>
      </c>
      <c r="AC14" s="14" t="str">
        <f>IF((COUNTA(CurriculumDetail!AC74:AC81) &gt; 0), "x", "")</f>
        <v/>
      </c>
      <c r="AD14" s="14" t="str">
        <f>IF((COUNTA(CurriculumDetail!AD74:AD81) &gt; 0), "x", "")</f>
        <v/>
      </c>
      <c r="AE14" s="14" t="str">
        <f>IF((COUNTA(CurriculumDetail!AE74:AE81) &gt; 0), "x", "")</f>
        <v/>
      </c>
      <c r="AF14" s="14" t="str">
        <f>IF((COUNTA(CurriculumDetail!AF74:AF81) &gt; 0), "x", "")</f>
        <v/>
      </c>
      <c r="AG14" s="14" t="str">
        <f>IF((COUNTA(CurriculumDetail!AG74:AG81) &gt; 0), "x", "")</f>
        <v/>
      </c>
      <c r="AH14" s="14" t="str">
        <f>IF((COUNTA(CurriculumDetail!AH74:AH81) &gt; 0), "x", "")</f>
        <v/>
      </c>
      <c r="AI14" s="14" t="str">
        <f>IF((COUNTA(CurriculumDetail!AI74:AI81) &gt; 0), "x", "")</f>
        <v/>
      </c>
      <c r="AJ14" s="14" t="str">
        <f>IF((COUNTA(CurriculumDetail!AJ74:AJ81) &gt; 0), "x", "")</f>
        <v/>
      </c>
    </row>
    <row r="15" spans="1:37">
      <c r="A15" t="s">
        <v>490</v>
      </c>
      <c r="B15" t="s">
        <v>794</v>
      </c>
      <c r="C15">
        <v>0</v>
      </c>
      <c r="D15">
        <v>3</v>
      </c>
      <c r="E15" t="b">
        <f>AND(OR(CurriculumDetail!F84&gt;0,CurriculumDetail!C84&lt;&gt;1),OR(CurriculumDetail!F85&gt;0,CurriculumDetail!C85&lt;&gt;1),OR(CurriculumDetail!F86&gt;0,CurriculumDetail!C86&lt;&gt;1),OR(CurriculumDetail!F87&gt;0,CurriculumDetail!C87&lt;&gt;1),OR(CurriculumDetail!F88&gt;0,CurriculumDetail!C88&lt;&gt;1),OR(CurriculumDetail!F89&gt;0,CurriculumDetail!C89&lt;&gt;1),OR(CurriculumDetail!F90&gt;0,CurriculumDetail!C90&lt;&gt;1))</f>
        <v>1</v>
      </c>
      <c r="F15" t="b">
        <f>AND(OR(CurriculumDetail!F84&gt;0,CurriculumDetail!C84&lt;&gt;2),OR(CurriculumDetail!F85&gt;0,CurriculumDetail!C85&lt;&gt;2),OR(CurriculumDetail!F86&gt;0,CurriculumDetail!C86&lt;&gt;2),OR(CurriculumDetail!F87&gt;0,CurriculumDetail!C87&lt;&gt;2),OR(CurriculumDetail!F88&gt;0,CurriculumDetail!C88&lt;&gt;2),OR(CurriculumDetail!F89&gt;0,CurriculumDetail!C89&lt;&gt;2),OR(CurriculumDetail!F90&gt;0,CurriculumDetail!C90&lt;&gt;2))</f>
        <v>0</v>
      </c>
      <c r="G15" t="str">
        <f>IF((COUNTA(CurriculumDetail!G83:G90) &gt; 0), "x", "")</f>
        <v/>
      </c>
      <c r="H15" s="14" t="str">
        <f>IF((COUNTA(CurriculumDetail!H83:H90) &gt; 0), "x", "")</f>
        <v>x</v>
      </c>
      <c r="I15" s="14" t="str">
        <f>IF((COUNTA(CurriculumDetail!I83:I90) &gt; 0), "x", "")</f>
        <v/>
      </c>
      <c r="J15" s="14" t="str">
        <f>IF((COUNTA(CurriculumDetail!J83:J90) &gt; 0), "x", "")</f>
        <v/>
      </c>
      <c r="K15" s="14" t="str">
        <f>IF((COUNTA(CurriculumDetail!K83:K90) &gt; 0), "x", "")</f>
        <v>x</v>
      </c>
      <c r="L15" s="14" t="str">
        <f>IF((COUNTA(CurriculumDetail!L83:L90) &gt; 0), "x", "")</f>
        <v/>
      </c>
      <c r="M15" s="14" t="str">
        <f>IF((COUNTA(CurriculumDetail!M83:M90) &gt; 0), "x", "")</f>
        <v/>
      </c>
      <c r="N15" s="14" t="str">
        <f>IF((COUNTA(CurriculumDetail!N83:N90) &gt; 0), "x", "")</f>
        <v/>
      </c>
      <c r="O15" s="14" t="str">
        <f>IF((COUNTA(CurriculumDetail!O83:O90) &gt; 0), "x", "")</f>
        <v/>
      </c>
      <c r="P15" s="14" t="str">
        <f>IF((COUNTA(CurriculumDetail!P83:P90) &gt; 0), "x", "")</f>
        <v/>
      </c>
      <c r="Q15" s="14" t="str">
        <f>IF((COUNTA(CurriculumDetail!Q83:Q90) &gt; 0), "x", "")</f>
        <v/>
      </c>
      <c r="R15" s="14" t="str">
        <f>IF((COUNTA(CurriculumDetail!R83:R90) &gt; 0), "x", "")</f>
        <v/>
      </c>
      <c r="S15" s="14" t="str">
        <f>IF((COUNTA(CurriculumDetail!S83:S90) &gt; 0), "x", "")</f>
        <v/>
      </c>
      <c r="T15" s="14" t="str">
        <f>IF((COUNTA(CurriculumDetail!T83:T90) &gt; 0), "x", "")</f>
        <v/>
      </c>
      <c r="U15" s="14" t="str">
        <f>IF((COUNTA(CurriculumDetail!U83:U90) &gt; 0), "x", "")</f>
        <v/>
      </c>
      <c r="V15" s="14" t="str">
        <f>IF((COUNTA(CurriculumDetail!V83:V90) &gt; 0), "x", "")</f>
        <v/>
      </c>
      <c r="W15" s="14" t="str">
        <f>IF((COUNTA(CurriculumDetail!W83:W90) &gt; 0), "x", "")</f>
        <v/>
      </c>
      <c r="X15" s="14" t="str">
        <f>IF((COUNTA(CurriculumDetail!X83:X90) &gt; 0), "x", "")</f>
        <v/>
      </c>
      <c r="Y15" s="14" t="str">
        <f>IF((COUNTA(CurriculumDetail!Y83:Y90) &gt; 0), "x", "")</f>
        <v/>
      </c>
      <c r="Z15" s="14" t="str">
        <f>IF((COUNTA(CurriculumDetail!Z83:Z90) &gt; 0), "x", "")</f>
        <v/>
      </c>
      <c r="AA15" s="14" t="str">
        <f>IF((COUNTA(CurriculumDetail!AA83:AA90) &gt; 0), "x", "")</f>
        <v/>
      </c>
      <c r="AB15" s="14" t="str">
        <f>IF((COUNTA(CurriculumDetail!AB83:AB90) &gt; 0), "x", "")</f>
        <v/>
      </c>
      <c r="AC15" s="14" t="str">
        <f>IF((COUNTA(CurriculumDetail!AC83:AC90) &gt; 0), "x", "")</f>
        <v/>
      </c>
      <c r="AD15" s="14" t="str">
        <f>IF((COUNTA(CurriculumDetail!AD83:AD90) &gt; 0), "x", "")</f>
        <v/>
      </c>
      <c r="AE15" s="14" t="str">
        <f>IF((COUNTA(CurriculumDetail!AE83:AE90) &gt; 0), "x", "")</f>
        <v/>
      </c>
      <c r="AF15" s="14" t="str">
        <f>IF((COUNTA(CurriculumDetail!AF83:AF90) &gt; 0), "x", "")</f>
        <v/>
      </c>
      <c r="AG15" s="14" t="str">
        <f>IF((COUNTA(CurriculumDetail!AG83:AG90) &gt; 0), "x", "")</f>
        <v/>
      </c>
      <c r="AH15" s="14" t="str">
        <f>IF((COUNTA(CurriculumDetail!AH83:AH90) &gt; 0), "x", "")</f>
        <v/>
      </c>
      <c r="AI15" s="14" t="str">
        <f>IF((COUNTA(CurriculumDetail!AI83:AI90) &gt; 0), "x", "")</f>
        <v/>
      </c>
      <c r="AJ15" s="14" t="str">
        <f>IF((COUNTA(CurriculumDetail!AJ83:AJ90) &gt; 0), "x", "")</f>
        <v/>
      </c>
    </row>
    <row r="16" spans="1:37">
      <c r="A16" t="s">
        <v>490</v>
      </c>
      <c r="B16" t="s">
        <v>857</v>
      </c>
      <c r="C16">
        <v>0</v>
      </c>
      <c r="D16">
        <v>6</v>
      </c>
      <c r="E16" t="b">
        <f>AND(OR(CurriculumDetail!F93&gt;0,CurriculumDetail!C93&lt;&gt;1),OR(CurriculumDetail!F94&gt;0,CurriculumDetail!C94&lt;&gt;1),OR(CurriculumDetail!F95&gt;0,CurriculumDetail!C95&lt;&gt;1),OR(CurriculumDetail!F96&gt;0,CurriculumDetail!C96&lt;&gt;1),OR(CurriculumDetail!F97&gt;0,CurriculumDetail!C97&lt;&gt;1),OR(CurriculumDetail!F98&gt;0,CurriculumDetail!C98&lt;&gt;1),OR(CurriculumDetail!F99&gt;0,CurriculumDetail!C99&lt;&gt;1),OR(CurriculumDetail!F100&gt;0,CurriculumDetail!C100&lt;&gt;1),OR(CurriculumDetail!F101&gt;0,CurriculumDetail!C101&lt;&gt;1),OR(CurriculumDetail!F102&gt;0,CurriculumDetail!C102&lt;&gt;1),OR(CurriculumDetail!F103&gt;0,CurriculumDetail!C103&lt;&gt;1))</f>
        <v>1</v>
      </c>
      <c r="F16" t="b">
        <f>AND(OR(CurriculumDetail!F93&gt;0,CurriculumDetail!C93&lt;&gt;2),OR(CurriculumDetail!F94&gt;0,CurriculumDetail!C94&lt;&gt;2),OR(CurriculumDetail!F95&gt;0,CurriculumDetail!C95&lt;&gt;2),OR(CurriculumDetail!F96&gt;0,CurriculumDetail!C96&lt;&gt;2),OR(CurriculumDetail!F97&gt;0,CurriculumDetail!C97&lt;&gt;2),OR(CurriculumDetail!F98&gt;0,CurriculumDetail!C98&lt;&gt;2),OR(CurriculumDetail!F99&gt;0,CurriculumDetail!C99&lt;&gt;2),OR(CurriculumDetail!F100&gt;0,CurriculumDetail!C100&lt;&gt;2),OR(CurriculumDetail!F101&gt;0,CurriculumDetail!C101&lt;&gt;2),OR(CurriculumDetail!F102&gt;0,CurriculumDetail!C102&lt;&gt;2),OR(CurriculumDetail!F103&gt;0,CurriculumDetail!C103&lt;&gt;2))</f>
        <v>1</v>
      </c>
      <c r="G16" t="str">
        <f>IF((COUNTA(CurriculumDetail!G92:G103) &gt; 0), "x", "")</f>
        <v/>
      </c>
      <c r="H16" s="14" t="str">
        <f>IF((COUNTA(CurriculumDetail!H92:H103) &gt; 0), "x", "")</f>
        <v/>
      </c>
      <c r="I16" s="14" t="str">
        <f>IF((COUNTA(CurriculumDetail!I92:I103) &gt; 0), "x", "")</f>
        <v/>
      </c>
      <c r="J16" s="14" t="str">
        <f>IF((COUNTA(CurriculumDetail!J92:J103) &gt; 0), "x", "")</f>
        <v/>
      </c>
      <c r="K16" s="14" t="str">
        <f>IF((COUNTA(CurriculumDetail!K92:K103) &gt; 0), "x", "")</f>
        <v>x</v>
      </c>
      <c r="L16" s="14" t="str">
        <f>IF((COUNTA(CurriculumDetail!L92:L103) &gt; 0), "x", "")</f>
        <v>x</v>
      </c>
      <c r="M16" s="14" t="str">
        <f>IF((COUNTA(CurriculumDetail!M92:M103) &gt; 0), "x", "")</f>
        <v/>
      </c>
      <c r="N16" s="14" t="str">
        <f>IF((COUNTA(CurriculumDetail!N92:N103) &gt; 0), "x", "")</f>
        <v/>
      </c>
      <c r="O16" s="14" t="str">
        <f>IF((COUNTA(CurriculumDetail!O92:O103) &gt; 0), "x", "")</f>
        <v/>
      </c>
      <c r="P16" s="14" t="str">
        <f>IF((COUNTA(CurriculumDetail!P92:P103) &gt; 0), "x", "")</f>
        <v/>
      </c>
      <c r="Q16" s="14" t="str">
        <f>IF((COUNTA(CurriculumDetail!Q92:Q103) &gt; 0), "x", "")</f>
        <v/>
      </c>
      <c r="R16" s="14" t="str">
        <f>IF((COUNTA(CurriculumDetail!R92:R103) &gt; 0), "x", "")</f>
        <v/>
      </c>
      <c r="S16" s="14" t="str">
        <f>IF((COUNTA(CurriculumDetail!S92:S103) &gt; 0), "x", "")</f>
        <v/>
      </c>
      <c r="T16" s="14" t="str">
        <f>IF((COUNTA(CurriculumDetail!T92:T103) &gt; 0), "x", "")</f>
        <v/>
      </c>
      <c r="U16" s="14" t="str">
        <f>IF((COUNTA(CurriculumDetail!U92:U103) &gt; 0), "x", "")</f>
        <v/>
      </c>
      <c r="V16" s="14" t="str">
        <f>IF((COUNTA(CurriculumDetail!V92:V103) &gt; 0), "x", "")</f>
        <v/>
      </c>
      <c r="W16" s="14" t="str">
        <f>IF((COUNTA(CurriculumDetail!W92:W103) &gt; 0), "x", "")</f>
        <v/>
      </c>
      <c r="X16" s="14" t="str">
        <f>IF((COUNTA(CurriculumDetail!X92:X103) &gt; 0), "x", "")</f>
        <v/>
      </c>
      <c r="Y16" s="14" t="str">
        <f>IF((COUNTA(CurriculumDetail!Y92:Y103) &gt; 0), "x", "")</f>
        <v/>
      </c>
      <c r="Z16" s="14" t="str">
        <f>IF((COUNTA(CurriculumDetail!Z92:Z103) &gt; 0), "x", "")</f>
        <v/>
      </c>
      <c r="AA16" s="14" t="str">
        <f>IF((COUNTA(CurriculumDetail!AA92:AA103) &gt; 0), "x", "")</f>
        <v/>
      </c>
      <c r="AB16" s="14" t="str">
        <f>IF((COUNTA(CurriculumDetail!AB92:AB103) &gt; 0), "x", "")</f>
        <v/>
      </c>
      <c r="AC16" s="14" t="str">
        <f>IF((COUNTA(CurriculumDetail!AC92:AC103) &gt; 0), "x", "")</f>
        <v/>
      </c>
      <c r="AD16" s="14" t="str">
        <f>IF((COUNTA(CurriculumDetail!AD92:AD103) &gt; 0), "x", "")</f>
        <v/>
      </c>
      <c r="AE16" s="14" t="str">
        <f>IF((COUNTA(CurriculumDetail!AE92:AE103) &gt; 0), "x", "")</f>
        <v/>
      </c>
      <c r="AF16" s="14" t="str">
        <f>IF((COUNTA(CurriculumDetail!AF92:AF103) &gt; 0), "x", "")</f>
        <v/>
      </c>
      <c r="AG16" s="14" t="str">
        <f>IF((COUNTA(CurriculumDetail!AG92:AG103) &gt; 0), "x", "")</f>
        <v/>
      </c>
      <c r="AH16" s="14" t="str">
        <f>IF((COUNTA(CurriculumDetail!AH92:AH103) &gt; 0), "x", "")</f>
        <v/>
      </c>
      <c r="AI16" s="14" t="str">
        <f>IF((COUNTA(CurriculumDetail!AI92:AI103) &gt; 0), "x", "")</f>
        <v/>
      </c>
      <c r="AJ16" s="14" t="str">
        <f>IF((COUNTA(CurriculumDetail!AJ92:AJ103) &gt; 0), "x", "")</f>
        <v/>
      </c>
    </row>
    <row r="17" spans="1:36">
      <c r="A17" t="s">
        <v>490</v>
      </c>
      <c r="B17" t="s">
        <v>273</v>
      </c>
      <c r="C17">
        <v>0</v>
      </c>
      <c r="D17">
        <v>3</v>
      </c>
      <c r="E17" t="b">
        <f>AND(OR(CurriculumDetail!F106&gt;0,CurriculumDetail!C106&lt;&gt;1),OR(CurriculumDetail!F107&gt;0,CurriculumDetail!C107&lt;&gt;1),OR(CurriculumDetail!F108&gt;0,CurriculumDetail!C108&lt;&gt;1),OR(CurriculumDetail!F109&gt;0,CurriculumDetail!C109&lt;&gt;1),OR(CurriculumDetail!F110&gt;0,CurriculumDetail!C110&lt;&gt;1),OR(CurriculumDetail!F111&gt;0,CurriculumDetail!C111&lt;&gt;1))</f>
        <v>1</v>
      </c>
      <c r="F17" t="b">
        <f>AND(OR(CurriculumDetail!F106&gt;0,CurriculumDetail!C106&lt;&gt;2),OR(CurriculumDetail!F107&gt;0,CurriculumDetail!C107&lt;&gt;2),OR(CurriculumDetail!F108&gt;0,CurriculumDetail!C108&lt;&gt;2),OR(CurriculumDetail!F109&gt;0,CurriculumDetail!C109&lt;&gt;2),OR(CurriculumDetail!F110&gt;0,CurriculumDetail!C110&lt;&gt;2),OR(CurriculumDetail!F111&gt;0,CurriculumDetail!C111&lt;&gt;2))</f>
        <v>1</v>
      </c>
      <c r="G17" t="str">
        <f>IF((COUNTA(CurriculumDetail!G105:G111) &gt; 0), "x", "")</f>
        <v/>
      </c>
      <c r="H17" s="14" t="str">
        <f>IF((COUNTA(CurriculumDetail!H105:H111) &gt; 0), "x", "")</f>
        <v/>
      </c>
      <c r="I17" s="14" t="str">
        <f>IF((COUNTA(CurriculumDetail!I105:I111) &gt; 0), "x", "")</f>
        <v/>
      </c>
      <c r="J17" s="14" t="str">
        <f>IF((COUNTA(CurriculumDetail!J105:J111) &gt; 0), "x", "")</f>
        <v/>
      </c>
      <c r="K17" s="14" t="str">
        <f>IF((COUNTA(CurriculumDetail!K105:K111) &gt; 0), "x", "")</f>
        <v>x</v>
      </c>
      <c r="L17" s="14" t="str">
        <f>IF((COUNTA(CurriculumDetail!L105:L111) &gt; 0), "x", "")</f>
        <v>x</v>
      </c>
      <c r="M17" s="14" t="str">
        <f>IF((COUNTA(CurriculumDetail!M105:M111) &gt; 0), "x", "")</f>
        <v/>
      </c>
      <c r="N17" s="14" t="str">
        <f>IF((COUNTA(CurriculumDetail!N105:N111) &gt; 0), "x", "")</f>
        <v/>
      </c>
      <c r="O17" s="14" t="str">
        <f>IF((COUNTA(CurriculumDetail!O105:O111) &gt; 0), "x", "")</f>
        <v/>
      </c>
      <c r="P17" s="14" t="str">
        <f>IF((COUNTA(CurriculumDetail!P105:P111) &gt; 0), "x", "")</f>
        <v/>
      </c>
      <c r="Q17" s="14" t="str">
        <f>IF((COUNTA(CurriculumDetail!Q105:Q111) &gt; 0), "x", "")</f>
        <v/>
      </c>
      <c r="R17" s="14" t="str">
        <f>IF((COUNTA(CurriculumDetail!R105:R111) &gt; 0), "x", "")</f>
        <v/>
      </c>
      <c r="S17" s="14" t="str">
        <f>IF((COUNTA(CurriculumDetail!S105:S111) &gt; 0), "x", "")</f>
        <v/>
      </c>
      <c r="T17" s="14" t="str">
        <f>IF((COUNTA(CurriculumDetail!T105:T111) &gt; 0), "x", "")</f>
        <v/>
      </c>
      <c r="U17" s="14" t="str">
        <f>IF((COUNTA(CurriculumDetail!U105:U111) &gt; 0), "x", "")</f>
        <v/>
      </c>
      <c r="V17" s="14" t="str">
        <f>IF((COUNTA(CurriculumDetail!V105:V111) &gt; 0), "x", "")</f>
        <v/>
      </c>
      <c r="W17" s="14" t="str">
        <f>IF((COUNTA(CurriculumDetail!W105:W111) &gt; 0), "x", "")</f>
        <v/>
      </c>
      <c r="X17" s="14" t="str">
        <f>IF((COUNTA(CurriculumDetail!X105:X111) &gt; 0), "x", "")</f>
        <v/>
      </c>
      <c r="Y17" s="14" t="str">
        <f>IF((COUNTA(CurriculumDetail!Y105:Y111) &gt; 0), "x", "")</f>
        <v/>
      </c>
      <c r="Z17" s="14" t="str">
        <f>IF((COUNTA(CurriculumDetail!Z105:Z111) &gt; 0), "x", "")</f>
        <v/>
      </c>
      <c r="AA17" s="14" t="str">
        <f>IF((COUNTA(CurriculumDetail!AA105:AA111) &gt; 0), "x", "")</f>
        <v/>
      </c>
      <c r="AB17" s="14" t="str">
        <f>IF((COUNTA(CurriculumDetail!AB105:AB111) &gt; 0), "x", "")</f>
        <v/>
      </c>
      <c r="AC17" s="14" t="str">
        <f>IF((COUNTA(CurriculumDetail!AC105:AC111) &gt; 0), "x", "")</f>
        <v/>
      </c>
      <c r="AD17" s="14" t="str">
        <f>IF((COUNTA(CurriculumDetail!AD105:AD111) &gt; 0), "x", "")</f>
        <v/>
      </c>
      <c r="AE17" s="14" t="str">
        <f>IF((COUNTA(CurriculumDetail!AE105:AE111) &gt; 0), "x", "")</f>
        <v/>
      </c>
      <c r="AF17" s="14" t="str">
        <f>IF((COUNTA(CurriculumDetail!AF105:AF111) &gt; 0), "x", "")</f>
        <v/>
      </c>
      <c r="AG17" s="14" t="str">
        <f>IF((COUNTA(CurriculumDetail!AG105:AG111) &gt; 0), "x", "")</f>
        <v/>
      </c>
      <c r="AH17" s="14" t="str">
        <f>IF((COUNTA(CurriculumDetail!AH105:AH111) &gt; 0), "x", "")</f>
        <v/>
      </c>
      <c r="AI17" s="14" t="str">
        <f>IF((COUNTA(CurriculumDetail!AI105:AI111) &gt; 0), "x", "")</f>
        <v/>
      </c>
      <c r="AJ17" s="14" t="str">
        <f>IF((COUNTA(CurriculumDetail!AJ105:AJ111) &gt; 0), "x", "")</f>
        <v/>
      </c>
    </row>
    <row r="18" spans="1:36">
      <c r="A18" t="s">
        <v>490</v>
      </c>
      <c r="B18" t="s">
        <v>544</v>
      </c>
      <c r="C18">
        <v>0</v>
      </c>
      <c r="D18">
        <v>1</v>
      </c>
      <c r="E18" t="b">
        <f>AND(OR(CurriculumDetail!F114&gt;0,CurriculumDetail!C114&lt;&gt;1),OR(CurriculumDetail!F115&gt;0,CurriculumDetail!C115&lt;&gt;1),OR(CurriculumDetail!F116&gt;0,CurriculumDetail!C116&lt;&gt;1),OR(CurriculumDetail!F117&gt;0,CurriculumDetail!C117&lt;&gt;1),OR(CurriculumDetail!F118&gt;0,CurriculumDetail!C118&lt;&gt;1),OR(CurriculumDetail!F119&gt;0,CurriculumDetail!C119&lt;&gt;1))</f>
        <v>1</v>
      </c>
      <c r="F18" t="b">
        <f>AND(OR(CurriculumDetail!F114&gt;0,CurriculumDetail!C114&lt;&gt;2),OR(CurriculumDetail!F115&gt;0,CurriculumDetail!C115&lt;&gt;2),OR(CurriculumDetail!F116&gt;0,CurriculumDetail!C116&lt;&gt;2),OR(CurriculumDetail!F117&gt;0,CurriculumDetail!C117&lt;&gt;2),OR(CurriculumDetail!F118&gt;0,CurriculumDetail!C118&lt;&gt;2),OR(CurriculumDetail!F119&gt;0,CurriculumDetail!C119&lt;&gt;2))</f>
        <v>0</v>
      </c>
      <c r="G18" t="str">
        <f>IF((COUNTA(CurriculumDetail!G113:G119) &gt; 0), "x", "")</f>
        <v/>
      </c>
      <c r="H18" s="14" t="str">
        <f>IF((COUNTA(CurriculumDetail!H113:H119) &gt; 0), "x", "")</f>
        <v/>
      </c>
      <c r="I18" s="14" t="str">
        <f>IF((COUNTA(CurriculumDetail!I113:I119) &gt; 0), "x", "")</f>
        <v/>
      </c>
      <c r="J18" s="14" t="str">
        <f>IF((COUNTA(CurriculumDetail!J113:J119) &gt; 0), "x", "")</f>
        <v/>
      </c>
      <c r="K18" s="14" t="str">
        <f>IF((COUNTA(CurriculumDetail!K113:K119) &gt; 0), "x", "")</f>
        <v>x</v>
      </c>
      <c r="L18" s="14" t="str">
        <f>IF((COUNTA(CurriculumDetail!L113:L119) &gt; 0), "x", "")</f>
        <v>x</v>
      </c>
      <c r="M18" s="14" t="str">
        <f>IF((COUNTA(CurriculumDetail!M113:M119) &gt; 0), "x", "")</f>
        <v/>
      </c>
      <c r="N18" s="14" t="str">
        <f>IF((COUNTA(CurriculumDetail!N113:N119) &gt; 0), "x", "")</f>
        <v/>
      </c>
      <c r="O18" s="14" t="str">
        <f>IF((COUNTA(CurriculumDetail!O113:O119) &gt; 0), "x", "")</f>
        <v/>
      </c>
      <c r="P18" s="14" t="str">
        <f>IF((COUNTA(CurriculumDetail!P113:P119) &gt; 0), "x", "")</f>
        <v/>
      </c>
      <c r="Q18" s="14" t="str">
        <f>IF((COUNTA(CurriculumDetail!Q113:Q119) &gt; 0), "x", "")</f>
        <v/>
      </c>
      <c r="R18" s="14" t="str">
        <f>IF((COUNTA(CurriculumDetail!R113:R119) &gt; 0), "x", "")</f>
        <v/>
      </c>
      <c r="S18" s="14" t="str">
        <f>IF((COUNTA(CurriculumDetail!S113:S119) &gt; 0), "x", "")</f>
        <v/>
      </c>
      <c r="T18" s="14" t="str">
        <f>IF((COUNTA(CurriculumDetail!T113:T119) &gt; 0), "x", "")</f>
        <v/>
      </c>
      <c r="U18" s="14" t="str">
        <f>IF((COUNTA(CurriculumDetail!U113:U119) &gt; 0), "x", "")</f>
        <v/>
      </c>
      <c r="V18" s="14" t="str">
        <f>IF((COUNTA(CurriculumDetail!V113:V119) &gt; 0), "x", "")</f>
        <v/>
      </c>
      <c r="W18" s="14" t="str">
        <f>IF((COUNTA(CurriculumDetail!W113:W119) &gt; 0), "x", "")</f>
        <v/>
      </c>
      <c r="X18" s="14" t="str">
        <f>IF((COUNTA(CurriculumDetail!X113:X119) &gt; 0), "x", "")</f>
        <v/>
      </c>
      <c r="Y18" s="14" t="str">
        <f>IF((COUNTA(CurriculumDetail!Y113:Y119) &gt; 0), "x", "")</f>
        <v/>
      </c>
      <c r="Z18" s="14" t="str">
        <f>IF((COUNTA(CurriculumDetail!Z113:Z119) &gt; 0), "x", "")</f>
        <v/>
      </c>
      <c r="AA18" s="14" t="str">
        <f>IF((COUNTA(CurriculumDetail!AA113:AA119) &gt; 0), "x", "")</f>
        <v/>
      </c>
      <c r="AB18" s="14" t="str">
        <f>IF((COUNTA(CurriculumDetail!AB113:AB119) &gt; 0), "x", "")</f>
        <v/>
      </c>
      <c r="AC18" s="14" t="str">
        <f>IF((COUNTA(CurriculumDetail!AC113:AC119) &gt; 0), "x", "")</f>
        <v/>
      </c>
      <c r="AD18" s="14" t="str">
        <f>IF((COUNTA(CurriculumDetail!AD113:AD119) &gt; 0), "x", "")</f>
        <v/>
      </c>
      <c r="AE18" s="14" t="str">
        <f>IF((COUNTA(CurriculumDetail!AE113:AE119) &gt; 0), "x", "")</f>
        <v/>
      </c>
      <c r="AF18" s="14" t="str">
        <f>IF((COUNTA(CurriculumDetail!AF113:AF119) &gt; 0), "x", "")</f>
        <v/>
      </c>
      <c r="AG18" s="14" t="str">
        <f>IF((COUNTA(CurriculumDetail!AG113:AG119) &gt; 0), "x", "")</f>
        <v/>
      </c>
      <c r="AH18" s="14" t="str">
        <f>IF((COUNTA(CurriculumDetail!AH113:AH119) &gt; 0), "x", "")</f>
        <v/>
      </c>
      <c r="AI18" s="14" t="str">
        <f>IF((COUNTA(CurriculumDetail!AI113:AI119) &gt; 0), "x", "")</f>
        <v/>
      </c>
      <c r="AJ18" s="14" t="str">
        <f>IF((COUNTA(CurriculumDetail!AJ113:AJ119) &gt; 0), "x", "")</f>
        <v/>
      </c>
    </row>
    <row r="19" spans="1:36">
      <c r="A19" t="s">
        <v>490</v>
      </c>
      <c r="B19" t="s">
        <v>711</v>
      </c>
      <c r="C19">
        <v>0</v>
      </c>
      <c r="D19">
        <v>0</v>
      </c>
      <c r="E19" t="b">
        <f>AND(OR(CurriculumDetail!F122&gt;0,CurriculumDetail!C122&lt;&gt;1),OR(CurriculumDetail!F123&gt;0,CurriculumDetail!C123&lt;&gt;1),OR(CurriculumDetail!F124&gt;0,CurriculumDetail!C124&lt;&gt;1),OR(CurriculumDetail!F125&gt;0,CurriculumDetail!C125&lt;&gt;1),OR(CurriculumDetail!F126&gt;0,CurriculumDetail!C126&lt;&gt;1))</f>
        <v>1</v>
      </c>
      <c r="F19" t="b">
        <f>AND(OR(CurriculumDetail!F122&gt;0,CurriculumDetail!C122&lt;&gt;2),OR(CurriculumDetail!F123&gt;0,CurriculumDetail!C123&lt;&gt;2),OR(CurriculumDetail!F124&gt;0,CurriculumDetail!C124&lt;&gt;2),OR(CurriculumDetail!F125&gt;0,CurriculumDetail!C125&lt;&gt;2),OR(CurriculumDetail!F126&gt;0,CurriculumDetail!C126&lt;&gt;2))</f>
        <v>1</v>
      </c>
      <c r="G19" t="str">
        <f>IF((COUNTA(CurriculumDetail!G121:G126) &gt; 0), "x", "")</f>
        <v/>
      </c>
      <c r="H19" s="14" t="str">
        <f>IF((COUNTA(CurriculumDetail!H121:H126) &gt; 0), "x", "")</f>
        <v/>
      </c>
      <c r="I19" s="14" t="str">
        <f>IF((COUNTA(CurriculumDetail!I121:I126) &gt; 0), "x", "")</f>
        <v/>
      </c>
      <c r="J19" s="14" t="str">
        <f>IF((COUNTA(CurriculumDetail!J121:J126) &gt; 0), "x", "")</f>
        <v/>
      </c>
      <c r="K19" s="14" t="str">
        <f>IF((COUNTA(CurriculumDetail!K121:K126) &gt; 0), "x", "")</f>
        <v>x</v>
      </c>
      <c r="L19" s="14" t="str">
        <f>IF((COUNTA(CurriculumDetail!L121:L126) &gt; 0), "x", "")</f>
        <v/>
      </c>
      <c r="M19" s="14" t="str">
        <f>IF((COUNTA(CurriculumDetail!M121:M126) &gt; 0), "x", "")</f>
        <v/>
      </c>
      <c r="N19" s="14" t="str">
        <f>IF((COUNTA(CurriculumDetail!N121:N126) &gt; 0), "x", "")</f>
        <v/>
      </c>
      <c r="O19" s="14" t="str">
        <f>IF((COUNTA(CurriculumDetail!O121:O126) &gt; 0), "x", "")</f>
        <v/>
      </c>
      <c r="P19" s="14" t="str">
        <f>IF((COUNTA(CurriculumDetail!P121:P126) &gt; 0), "x", "")</f>
        <v/>
      </c>
      <c r="Q19" s="14" t="str">
        <f>IF((COUNTA(CurriculumDetail!Q121:Q126) &gt; 0), "x", "")</f>
        <v/>
      </c>
      <c r="R19" s="14" t="str">
        <f>IF((COUNTA(CurriculumDetail!R121:R126) &gt; 0), "x", "")</f>
        <v/>
      </c>
      <c r="S19" s="14" t="str">
        <f>IF((COUNTA(CurriculumDetail!S121:S126) &gt; 0), "x", "")</f>
        <v/>
      </c>
      <c r="T19" s="14" t="str">
        <f>IF((COUNTA(CurriculumDetail!T121:T126) &gt; 0), "x", "")</f>
        <v/>
      </c>
      <c r="U19" s="14" t="str">
        <f>IF((COUNTA(CurriculumDetail!U121:U126) &gt; 0), "x", "")</f>
        <v/>
      </c>
      <c r="V19" s="14" t="str">
        <f>IF((COUNTA(CurriculumDetail!V121:V126) &gt; 0), "x", "")</f>
        <v/>
      </c>
      <c r="W19" s="14" t="str">
        <f>IF((COUNTA(CurriculumDetail!W121:W126) &gt; 0), "x", "")</f>
        <v/>
      </c>
      <c r="X19" s="14" t="str">
        <f>IF((COUNTA(CurriculumDetail!X121:X126) &gt; 0), "x", "")</f>
        <v/>
      </c>
      <c r="Y19" s="14" t="str">
        <f>IF((COUNTA(CurriculumDetail!Y121:Y126) &gt; 0), "x", "")</f>
        <v/>
      </c>
      <c r="Z19" s="14" t="str">
        <f>IF((COUNTA(CurriculumDetail!Z121:Z126) &gt; 0), "x", "")</f>
        <v/>
      </c>
      <c r="AA19" s="14" t="str">
        <f>IF((COUNTA(CurriculumDetail!AA121:AA126) &gt; 0), "x", "")</f>
        <v/>
      </c>
      <c r="AB19" s="14" t="str">
        <f>IF((COUNTA(CurriculumDetail!AB121:AB126) &gt; 0), "x", "")</f>
        <v/>
      </c>
      <c r="AC19" s="14" t="str">
        <f>IF((COUNTA(CurriculumDetail!AC121:AC126) &gt; 0), "x", "")</f>
        <v/>
      </c>
      <c r="AD19" s="14" t="str">
        <f>IF((COUNTA(CurriculumDetail!AD121:AD126) &gt; 0), "x", "")</f>
        <v/>
      </c>
      <c r="AE19" s="14" t="str">
        <f>IF((COUNTA(CurriculumDetail!AE121:AE126) &gt; 0), "x", "")</f>
        <v/>
      </c>
      <c r="AF19" s="14" t="str">
        <f>IF((COUNTA(CurriculumDetail!AF121:AF126) &gt; 0), "x", "")</f>
        <v/>
      </c>
      <c r="AG19" s="14" t="str">
        <f>IF((COUNTA(CurriculumDetail!AG121:AG126) &gt; 0), "x", "")</f>
        <v/>
      </c>
      <c r="AH19" s="14" t="str">
        <f>IF((COUNTA(CurriculumDetail!AH121:AH126) &gt; 0), "x", "")</f>
        <v/>
      </c>
      <c r="AI19" s="14" t="str">
        <f>IF((COUNTA(CurriculumDetail!AI121:AI126) &gt; 0), "x", "")</f>
        <v/>
      </c>
      <c r="AJ19" s="14" t="str">
        <f>IF((COUNTA(CurriculumDetail!AJ121:AJ126) &gt; 0), "x", "")</f>
        <v/>
      </c>
    </row>
    <row r="20" spans="1:36">
      <c r="A20" t="s">
        <v>490</v>
      </c>
      <c r="B20" t="s">
        <v>828</v>
      </c>
      <c r="C20">
        <v>0</v>
      </c>
      <c r="D20">
        <v>0</v>
      </c>
      <c r="E20" t="b">
        <f>AND(OR(CurriculumDetail!F129&gt;0,CurriculumDetail!C129&lt;&gt;1),OR(CurriculumDetail!F130&gt;0,CurriculumDetail!C130&lt;&gt;1),OR(CurriculumDetail!F131&gt;0,CurriculumDetail!C131&lt;&gt;1),OR(CurriculumDetail!F132&gt;0,CurriculumDetail!C132&lt;&gt;1),OR(CurriculumDetail!F133&gt;0,CurriculumDetail!C133&lt;&gt;1))</f>
        <v>1</v>
      </c>
      <c r="F20" t="b">
        <f>AND(OR(CurriculumDetail!F129&gt;0,CurriculumDetail!C129&lt;&gt;2),OR(CurriculumDetail!F130&gt;0,CurriculumDetail!C130&lt;&gt;2),OR(CurriculumDetail!F131&gt;0,CurriculumDetail!C131&lt;&gt;2),OR(CurriculumDetail!F132&gt;0,CurriculumDetail!C132&lt;&gt;2),OR(CurriculumDetail!F133&gt;0,CurriculumDetail!C133&lt;&gt;2))</f>
        <v>1</v>
      </c>
      <c r="G20" t="str">
        <f>IF((COUNTA(CurriculumDetail!G128:G133) &gt; 0), "x", "")</f>
        <v/>
      </c>
      <c r="H20" s="14" t="str">
        <f>IF((COUNTA(CurriculumDetail!H128:H133) &gt; 0), "x", "")</f>
        <v/>
      </c>
      <c r="I20" s="14" t="str">
        <f>IF((COUNTA(CurriculumDetail!I128:I133) &gt; 0), "x", "")</f>
        <v/>
      </c>
      <c r="J20" s="14" t="str">
        <f>IF((COUNTA(CurriculumDetail!J128:J133) &gt; 0), "x", "")</f>
        <v/>
      </c>
      <c r="K20" s="14" t="str">
        <f>IF((COUNTA(CurriculumDetail!K128:K133) &gt; 0), "x", "")</f>
        <v/>
      </c>
      <c r="L20" s="14" t="str">
        <f>IF((COUNTA(CurriculumDetail!L128:L133) &gt; 0), "x", "")</f>
        <v>x</v>
      </c>
      <c r="M20" s="14" t="str">
        <f>IF((COUNTA(CurriculumDetail!M128:M133) &gt; 0), "x", "")</f>
        <v/>
      </c>
      <c r="N20" s="14" t="str">
        <f>IF((COUNTA(CurriculumDetail!N128:N133) &gt; 0), "x", "")</f>
        <v/>
      </c>
      <c r="O20" s="14" t="str">
        <f>IF((COUNTA(CurriculumDetail!O128:O133) &gt; 0), "x", "")</f>
        <v/>
      </c>
      <c r="P20" s="14" t="str">
        <f>IF((COUNTA(CurriculumDetail!P128:P133) &gt; 0), "x", "")</f>
        <v/>
      </c>
      <c r="Q20" s="14" t="str">
        <f>IF((COUNTA(CurriculumDetail!Q128:Q133) &gt; 0), "x", "")</f>
        <v/>
      </c>
      <c r="R20" s="14" t="str">
        <f>IF((COUNTA(CurriculumDetail!R128:R133) &gt; 0), "x", "")</f>
        <v/>
      </c>
      <c r="S20" s="14" t="str">
        <f>IF((COUNTA(CurriculumDetail!S128:S133) &gt; 0), "x", "")</f>
        <v/>
      </c>
      <c r="T20" s="14" t="str">
        <f>IF((COUNTA(CurriculumDetail!T128:T133) &gt; 0), "x", "")</f>
        <v/>
      </c>
      <c r="U20" s="14" t="str">
        <f>IF((COUNTA(CurriculumDetail!U128:U133) &gt; 0), "x", "")</f>
        <v/>
      </c>
      <c r="V20" s="14" t="str">
        <f>IF((COUNTA(CurriculumDetail!V128:V133) &gt; 0), "x", "")</f>
        <v/>
      </c>
      <c r="W20" s="14" t="str">
        <f>IF((COUNTA(CurriculumDetail!W128:W133) &gt; 0), "x", "")</f>
        <v/>
      </c>
      <c r="X20" s="14" t="str">
        <f>IF((COUNTA(CurriculumDetail!X128:X133) &gt; 0), "x", "")</f>
        <v/>
      </c>
      <c r="Y20" s="14" t="str">
        <f>IF((COUNTA(CurriculumDetail!Y128:Y133) &gt; 0), "x", "")</f>
        <v/>
      </c>
      <c r="Z20" s="14" t="str">
        <f>IF((COUNTA(CurriculumDetail!Z128:Z133) &gt; 0), "x", "")</f>
        <v/>
      </c>
      <c r="AA20" s="14" t="str">
        <f>IF((COUNTA(CurriculumDetail!AA128:AA133) &gt; 0), "x", "")</f>
        <v/>
      </c>
      <c r="AB20" s="14" t="str">
        <f>IF((COUNTA(CurriculumDetail!AB128:AB133) &gt; 0), "x", "")</f>
        <v/>
      </c>
      <c r="AC20" s="14" t="str">
        <f>IF((COUNTA(CurriculumDetail!AC128:AC133) &gt; 0), "x", "")</f>
        <v/>
      </c>
      <c r="AD20" s="14" t="str">
        <f>IF((COUNTA(CurriculumDetail!AD128:AD133) &gt; 0), "x", "")</f>
        <v/>
      </c>
      <c r="AE20" s="14" t="str">
        <f>IF((COUNTA(CurriculumDetail!AE128:AE133) &gt; 0), "x", "")</f>
        <v/>
      </c>
      <c r="AF20" s="14" t="str">
        <f>IF((COUNTA(CurriculumDetail!AF128:AF133) &gt; 0), "x", "")</f>
        <v/>
      </c>
      <c r="AG20" s="14" t="str">
        <f>IF((COUNTA(CurriculumDetail!AG128:AG133) &gt; 0), "x", "")</f>
        <v/>
      </c>
      <c r="AH20" s="14" t="str">
        <f>IF((COUNTA(CurriculumDetail!AH128:AH133) &gt; 0), "x", "")</f>
        <v/>
      </c>
      <c r="AI20" s="14" t="str">
        <f>IF((COUNTA(CurriculumDetail!AI128:AI133) &gt; 0), "x", "")</f>
        <v/>
      </c>
      <c r="AJ20" s="14" t="str">
        <f>IF((COUNTA(CurriculumDetail!AJ128:AJ133) &gt; 0), "x", "")</f>
        <v/>
      </c>
    </row>
    <row r="21" spans="1:36">
      <c r="A21" t="s">
        <v>490</v>
      </c>
      <c r="B21" t="s">
        <v>743</v>
      </c>
      <c r="C21">
        <v>0</v>
      </c>
      <c r="D21">
        <v>0</v>
      </c>
      <c r="E21" t="b">
        <f>AND(OR(CurriculumDetail!F136&gt;0,CurriculumDetail!C136&lt;&gt;1),OR(CurriculumDetail!F137&gt;0,CurriculumDetail!C137&lt;&gt;1),OR(CurriculumDetail!F138&gt;0,CurriculumDetail!C138&lt;&gt;1),OR(CurriculumDetail!F139&gt;0,CurriculumDetail!C139&lt;&gt;1),OR(CurriculumDetail!F140&gt;0,CurriculumDetail!C140&lt;&gt;1),OR(CurriculumDetail!F141&gt;0,CurriculumDetail!C141&lt;&gt;1))</f>
        <v>1</v>
      </c>
      <c r="F21" t="b">
        <f>AND(OR(CurriculumDetail!F136&gt;0,CurriculumDetail!C136&lt;&gt;2),OR(CurriculumDetail!F137&gt;0,CurriculumDetail!C137&lt;&gt;2),OR(CurriculumDetail!F138&gt;0,CurriculumDetail!C138&lt;&gt;2),OR(CurriculumDetail!F139&gt;0,CurriculumDetail!C139&lt;&gt;2),OR(CurriculumDetail!F140&gt;0,CurriculumDetail!C140&lt;&gt;2),OR(CurriculumDetail!F141&gt;0,CurriculumDetail!C141&lt;&gt;2))</f>
        <v>1</v>
      </c>
      <c r="G21" t="str">
        <f>IF((COUNTA(CurriculumDetail!G135:G141) &gt; 0), "x", "")</f>
        <v/>
      </c>
      <c r="H21" s="14" t="str">
        <f>IF((COUNTA(CurriculumDetail!H135:H141) &gt; 0), "x", "")</f>
        <v/>
      </c>
      <c r="I21" s="14" t="str">
        <f>IF((COUNTA(CurriculumDetail!I135:I141) &gt; 0), "x", "")</f>
        <v/>
      </c>
      <c r="J21" s="14" t="str">
        <f>IF((COUNTA(CurriculumDetail!J135:J141) &gt; 0), "x", "")</f>
        <v/>
      </c>
      <c r="K21" s="14" t="str">
        <f>IF((COUNTA(CurriculumDetail!K135:K141) &gt; 0), "x", "")</f>
        <v>x</v>
      </c>
      <c r="L21" s="14" t="str">
        <f>IF((COUNTA(CurriculumDetail!L135:L141) &gt; 0), "x", "")</f>
        <v>x</v>
      </c>
      <c r="M21" s="14" t="str">
        <f>IF((COUNTA(CurriculumDetail!M135:M141) &gt; 0), "x", "")</f>
        <v/>
      </c>
      <c r="N21" s="14" t="str">
        <f>IF((COUNTA(CurriculumDetail!N135:N141) &gt; 0), "x", "")</f>
        <v/>
      </c>
      <c r="O21" s="14" t="str">
        <f>IF((COUNTA(CurriculumDetail!O135:O141) &gt; 0), "x", "")</f>
        <v/>
      </c>
      <c r="P21" s="14" t="str">
        <f>IF((COUNTA(CurriculumDetail!P135:P141) &gt; 0), "x", "")</f>
        <v/>
      </c>
      <c r="Q21" s="14" t="str">
        <f>IF((COUNTA(CurriculumDetail!Q135:Q141) &gt; 0), "x", "")</f>
        <v/>
      </c>
      <c r="R21" s="14" t="str">
        <f>IF((COUNTA(CurriculumDetail!R135:R141) &gt; 0), "x", "")</f>
        <v/>
      </c>
      <c r="S21" s="14" t="str">
        <f>IF((COUNTA(CurriculumDetail!S135:S141) &gt; 0), "x", "")</f>
        <v/>
      </c>
      <c r="T21" s="14" t="str">
        <f>IF((COUNTA(CurriculumDetail!T135:T141) &gt; 0), "x", "")</f>
        <v/>
      </c>
      <c r="U21" s="14" t="str">
        <f>IF((COUNTA(CurriculumDetail!U135:U141) &gt; 0), "x", "")</f>
        <v/>
      </c>
      <c r="V21" s="14" t="str">
        <f>IF((COUNTA(CurriculumDetail!V135:V141) &gt; 0), "x", "")</f>
        <v/>
      </c>
      <c r="W21" s="14" t="str">
        <f>IF((COUNTA(CurriculumDetail!W135:W141) &gt; 0), "x", "")</f>
        <v/>
      </c>
      <c r="X21" s="14" t="str">
        <f>IF((COUNTA(CurriculumDetail!X135:X141) &gt; 0), "x", "")</f>
        <v/>
      </c>
      <c r="Y21" s="14" t="str">
        <f>IF((COUNTA(CurriculumDetail!Y135:Y141) &gt; 0), "x", "")</f>
        <v/>
      </c>
      <c r="Z21" s="14" t="str">
        <f>IF((COUNTA(CurriculumDetail!Z135:Z141) &gt; 0), "x", "")</f>
        <v/>
      </c>
      <c r="AA21" s="14" t="str">
        <f>IF((COUNTA(CurriculumDetail!AA135:AA141) &gt; 0), "x", "")</f>
        <v/>
      </c>
      <c r="AB21" s="14" t="str">
        <f>IF((COUNTA(CurriculumDetail!AB135:AB141) &gt; 0), "x", "")</f>
        <v/>
      </c>
      <c r="AC21" s="14" t="str">
        <f>IF((COUNTA(CurriculumDetail!AC135:AC141) &gt; 0), "x", "")</f>
        <v/>
      </c>
      <c r="AD21" s="14" t="str">
        <f>IF((COUNTA(CurriculumDetail!AD135:AD141) &gt; 0), "x", "")</f>
        <v/>
      </c>
      <c r="AE21" s="14" t="str">
        <f>IF((COUNTA(CurriculumDetail!AE135:AE141) &gt; 0), "x", "")</f>
        <v/>
      </c>
      <c r="AF21" s="14" t="str">
        <f>IF((COUNTA(CurriculumDetail!AF135:AF141) &gt; 0), "x", "")</f>
        <v/>
      </c>
      <c r="AG21" s="14" t="str">
        <f>IF((COUNTA(CurriculumDetail!AG135:AG141) &gt; 0), "x", "")</f>
        <v/>
      </c>
      <c r="AH21" s="14" t="str">
        <f>IF((COUNTA(CurriculumDetail!AH135:AH141) &gt; 0), "x", "")</f>
        <v/>
      </c>
      <c r="AI21" s="14" t="str">
        <f>IF((COUNTA(CurriculumDetail!AI135:AI141) &gt; 0), "x", "")</f>
        <v/>
      </c>
      <c r="AJ21" s="14" t="str">
        <f>IF((COUNTA(CurriculumDetail!AJ135:AJ141) &gt; 0), "x", "")</f>
        <v/>
      </c>
    </row>
    <row r="22" spans="1:36">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1:36">
      <c r="A23" t="s">
        <v>510</v>
      </c>
      <c r="B23" t="s">
        <v>736</v>
      </c>
      <c r="C23">
        <v>1</v>
      </c>
      <c r="D23">
        <v>0</v>
      </c>
      <c r="E23" t="b">
        <f>AND(OR(CurriculumDetail!F144&gt;0,CurriculumDetail!C144&lt;&gt;1),OR(CurriculumDetail!F145&gt;0,CurriculumDetail!C145&lt;&gt;1),OR(CurriculumDetail!F146&gt;0,CurriculumDetail!C146&lt;&gt;1),OR(CurriculumDetail!F147&gt;0,CurriculumDetail!C147&lt;&gt;1),OR(CurriculumDetail!F148&gt;0,CurriculumDetail!C148&lt;&gt;1))</f>
        <v>0</v>
      </c>
      <c r="F23" t="b">
        <f>AND(OR(CurriculumDetail!F144&gt;0,CurriculumDetail!C144&lt;&gt;2),OR(CurriculumDetail!F145&gt;0,CurriculumDetail!C145&lt;&gt;2),OR(CurriculumDetail!F146&gt;0,CurriculumDetail!C146&lt;&gt;2),OR(CurriculumDetail!F147&gt;0,CurriculumDetail!C147&lt;&gt;2),OR(CurriculumDetail!F148&gt;0,CurriculumDetail!C148&lt;&gt;2))</f>
        <v>1</v>
      </c>
      <c r="G23" t="str">
        <f>IF((COUNTA(CurriculumDetail!G143:G148) &gt; 0), "x", "")</f>
        <v>x</v>
      </c>
      <c r="H23" s="14" t="str">
        <f>IF((COUNTA(CurriculumDetail!H143:H148) &gt; 0), "x", "")</f>
        <v>x</v>
      </c>
      <c r="I23" s="14" t="str">
        <f>IF((COUNTA(CurriculumDetail!I143:I148) &gt; 0), "x", "")</f>
        <v>x</v>
      </c>
      <c r="J23" s="14" t="str">
        <f>IF((COUNTA(CurriculumDetail!J143:J148) &gt; 0), "x", "")</f>
        <v/>
      </c>
      <c r="K23" s="14" t="str">
        <f>IF((COUNTA(CurriculumDetail!K143:K148) &gt; 0), "x", "")</f>
        <v/>
      </c>
      <c r="L23" s="14" t="str">
        <f>IF((COUNTA(CurriculumDetail!L143:L148) &gt; 0), "x", "")</f>
        <v/>
      </c>
      <c r="M23" s="14" t="str">
        <f>IF((COUNTA(CurriculumDetail!M143:M148) &gt; 0), "x", "")</f>
        <v/>
      </c>
      <c r="N23" s="14" t="str">
        <f>IF((COUNTA(CurriculumDetail!N143:N148) &gt; 0), "x", "")</f>
        <v/>
      </c>
      <c r="O23" s="14" t="str">
        <f>IF((COUNTA(CurriculumDetail!O143:O148) &gt; 0), "x", "")</f>
        <v/>
      </c>
      <c r="P23" s="14" t="str">
        <f>IF((COUNTA(CurriculumDetail!P143:P148) &gt; 0), "x", "")</f>
        <v/>
      </c>
      <c r="Q23" s="14" t="str">
        <f>IF((COUNTA(CurriculumDetail!Q143:Q148) &gt; 0), "x", "")</f>
        <v/>
      </c>
      <c r="R23" s="14" t="str">
        <f>IF((COUNTA(CurriculumDetail!R143:R148) &gt; 0), "x", "")</f>
        <v/>
      </c>
      <c r="S23" s="14" t="str">
        <f>IF((COUNTA(CurriculumDetail!S143:S148) &gt; 0), "x", "")</f>
        <v/>
      </c>
      <c r="T23" s="14" t="str">
        <f>IF((COUNTA(CurriculumDetail!T143:T148) &gt; 0), "x", "")</f>
        <v/>
      </c>
      <c r="U23" s="14" t="str">
        <f>IF((COUNTA(CurriculumDetail!U143:U148) &gt; 0), "x", "")</f>
        <v/>
      </c>
      <c r="V23" s="14" t="str">
        <f>IF((COUNTA(CurriculumDetail!V143:V148) &gt; 0), "x", "")</f>
        <v/>
      </c>
      <c r="W23" s="14" t="str">
        <f>IF((COUNTA(CurriculumDetail!W143:W148) &gt; 0), "x", "")</f>
        <v/>
      </c>
      <c r="X23" s="14" t="str">
        <f>IF((COUNTA(CurriculumDetail!X143:X148) &gt; 0), "x", "")</f>
        <v/>
      </c>
      <c r="Y23" s="14" t="str">
        <f>IF((COUNTA(CurriculumDetail!Y143:Y148) &gt; 0), "x", "")</f>
        <v/>
      </c>
      <c r="Z23" s="14" t="str">
        <f>IF((COUNTA(CurriculumDetail!Z143:Z148) &gt; 0), "x", "")</f>
        <v/>
      </c>
      <c r="AA23" s="14" t="str">
        <f>IF((COUNTA(CurriculumDetail!AA143:AA148) &gt; 0), "x", "")</f>
        <v/>
      </c>
      <c r="AB23" s="14" t="str">
        <f>IF((COUNTA(CurriculumDetail!AB143:AB148) &gt; 0), "x", "")</f>
        <v/>
      </c>
      <c r="AC23" s="14" t="str">
        <f>IF((COUNTA(CurriculumDetail!AC143:AC148) &gt; 0), "x", "")</f>
        <v/>
      </c>
      <c r="AD23" s="14" t="str">
        <f>IF((COUNTA(CurriculumDetail!AD143:AD148) &gt; 0), "x", "")</f>
        <v/>
      </c>
      <c r="AE23" s="14" t="str">
        <f>IF((COUNTA(CurriculumDetail!AE143:AE148) &gt; 0), "x", "")</f>
        <v/>
      </c>
      <c r="AF23" s="14" t="str">
        <f>IF((COUNTA(CurriculumDetail!AF143:AF148) &gt; 0), "x", "")</f>
        <v/>
      </c>
      <c r="AG23" s="14" t="str">
        <f>IF((COUNTA(CurriculumDetail!AG143:AG148) &gt; 0), "x", "")</f>
        <v/>
      </c>
      <c r="AH23" s="14" t="str">
        <f>IF((COUNTA(CurriculumDetail!AH143:AH148) &gt; 0), "x", "")</f>
        <v/>
      </c>
      <c r="AI23" s="14" t="str">
        <f>IF((COUNTA(CurriculumDetail!AI143:AI148) &gt; 0), "x", "")</f>
        <v/>
      </c>
      <c r="AJ23" s="14" t="str">
        <f>IF((COUNTA(CurriculumDetail!AJ143:AJ148) &gt; 0), "x", "")</f>
        <v/>
      </c>
    </row>
    <row r="24" spans="1:36">
      <c r="A24" t="s">
        <v>510</v>
      </c>
      <c r="B24" t="s">
        <v>737</v>
      </c>
      <c r="C24">
        <v>0</v>
      </c>
      <c r="D24">
        <v>0</v>
      </c>
      <c r="E24" t="b">
        <f>AND(OR(CurriculumDetail!F151&gt;0,CurriculumDetail!C151&lt;&gt;1),OR(CurriculumDetail!F152&gt;0,CurriculumDetail!C152&lt;&gt;1),OR(CurriculumDetail!F153&gt;0,CurriculumDetail!C153&lt;&gt;1),OR(CurriculumDetail!F154&gt;0,CurriculumDetail!C154&lt;&gt;1),OR(CurriculumDetail!F155&gt;0,CurriculumDetail!C155&lt;&gt;1),OR(CurriculumDetail!F156&gt;0,CurriculumDetail!C156&lt;&gt;1),OR(CurriculumDetail!F157&gt;0,CurriculumDetail!C157&lt;&gt;1),OR(CurriculumDetail!F158&gt;0,CurriculumDetail!C158&lt;&gt;1),OR(CurriculumDetail!F159&gt;0,CurriculumDetail!C159&lt;&gt;1),OR(CurriculumDetail!F160&gt;0,CurriculumDetail!C160&lt;&gt;1))</f>
        <v>1</v>
      </c>
      <c r="F24" t="b">
        <f>AND(OR(CurriculumDetail!F151&gt;0,CurriculumDetail!C151&lt;&gt;2),OR(CurriculumDetail!F152&gt;0,CurriculumDetail!C152&lt;&gt;2),OR(CurriculumDetail!F153&gt;0,CurriculumDetail!C153&lt;&gt;2),OR(CurriculumDetail!F154&gt;0,CurriculumDetail!C154&lt;&gt;2),OR(CurriculumDetail!F155&gt;0,CurriculumDetail!C155&lt;&gt;2),OR(CurriculumDetail!F156&gt;0,CurriculumDetail!C156&lt;&gt;2),OR(CurriculumDetail!F157&gt;0,CurriculumDetail!C157&lt;&gt;2),OR(CurriculumDetail!F158&gt;0,CurriculumDetail!C158&lt;&gt;2),OR(CurriculumDetail!F159&gt;0,CurriculumDetail!C159&lt;&gt;2),OR(CurriculumDetail!F160&gt;0,CurriculumDetail!C160&lt;&gt;2))</f>
        <v>1</v>
      </c>
      <c r="G24" t="str">
        <f>IF((COUNTA(CurriculumDetail!G150:G160) &gt; 0), "x", "")</f>
        <v/>
      </c>
      <c r="H24" s="14" t="str">
        <f>IF((COUNTA(CurriculumDetail!H150:H160) &gt; 0), "x", "")</f>
        <v/>
      </c>
      <c r="I24" s="14" t="str">
        <f>IF((COUNTA(CurriculumDetail!I150:I160) &gt; 0), "x", "")</f>
        <v/>
      </c>
      <c r="J24" s="14" t="str">
        <f>IF((COUNTA(CurriculumDetail!J150:J160) &gt; 0), "x", "")</f>
        <v/>
      </c>
      <c r="K24" s="14" t="str">
        <f>IF((COUNTA(CurriculumDetail!K150:K160) &gt; 0), "x", "")</f>
        <v/>
      </c>
      <c r="L24" s="14" t="str">
        <f>IF((COUNTA(CurriculumDetail!L150:L160) &gt; 0), "x", "")</f>
        <v/>
      </c>
      <c r="M24" s="14" t="str">
        <f>IF((COUNTA(CurriculumDetail!M150:M160) &gt; 0), "x", "")</f>
        <v/>
      </c>
      <c r="N24" s="14" t="str">
        <f>IF((COUNTA(CurriculumDetail!N150:N160) &gt; 0), "x", "")</f>
        <v/>
      </c>
      <c r="O24" s="14" t="str">
        <f>IF((COUNTA(CurriculumDetail!O150:O160) &gt; 0), "x", "")</f>
        <v/>
      </c>
      <c r="P24" s="14" t="str">
        <f>IF((COUNTA(CurriculumDetail!P150:P160) &gt; 0), "x", "")</f>
        <v/>
      </c>
      <c r="Q24" s="14" t="str">
        <f>IF((COUNTA(CurriculumDetail!Q150:Q160) &gt; 0), "x", "")</f>
        <v/>
      </c>
      <c r="R24" s="14" t="str">
        <f>IF((COUNTA(CurriculumDetail!R150:R160) &gt; 0), "x", "")</f>
        <v/>
      </c>
      <c r="S24" s="14" t="str">
        <f>IF((COUNTA(CurriculumDetail!S150:S160) &gt; 0), "x", "")</f>
        <v/>
      </c>
      <c r="T24" s="14" t="str">
        <f>IF((COUNTA(CurriculumDetail!T150:T160) &gt; 0), "x", "")</f>
        <v/>
      </c>
      <c r="U24" s="14" t="str">
        <f>IF((COUNTA(CurriculumDetail!U150:U160) &gt; 0), "x", "")</f>
        <v/>
      </c>
      <c r="V24" s="14" t="str">
        <f>IF((COUNTA(CurriculumDetail!V150:V160) &gt; 0), "x", "")</f>
        <v/>
      </c>
      <c r="W24" s="14" t="str">
        <f>IF((COUNTA(CurriculumDetail!W150:W160) &gt; 0), "x", "")</f>
        <v/>
      </c>
      <c r="X24" s="14" t="str">
        <f>IF((COUNTA(CurriculumDetail!X150:X160) &gt; 0), "x", "")</f>
        <v/>
      </c>
      <c r="Y24" s="14" t="str">
        <f>IF((COUNTA(CurriculumDetail!Y150:Y160) &gt; 0), "x", "")</f>
        <v/>
      </c>
      <c r="Z24" s="14" t="str">
        <f>IF((COUNTA(CurriculumDetail!Z150:Z160) &gt; 0), "x", "")</f>
        <v/>
      </c>
      <c r="AA24" s="14" t="str">
        <f>IF((COUNTA(CurriculumDetail!AA150:AA160) &gt; 0), "x", "")</f>
        <v/>
      </c>
      <c r="AB24" s="14" t="str">
        <f>IF((COUNTA(CurriculumDetail!AB150:AB160) &gt; 0), "x", "")</f>
        <v/>
      </c>
      <c r="AC24" s="14" t="str">
        <f>IF((COUNTA(CurriculumDetail!AC150:AC160) &gt; 0), "x", "")</f>
        <v/>
      </c>
      <c r="AD24" s="14" t="str">
        <f>IF((COUNTA(CurriculumDetail!AD150:AD160) &gt; 0), "x", "")</f>
        <v/>
      </c>
      <c r="AE24" s="14" t="str">
        <f>IF((COUNTA(CurriculumDetail!AE150:AE160) &gt; 0), "x", "")</f>
        <v/>
      </c>
      <c r="AF24" s="14" t="str">
        <f>IF((COUNTA(CurriculumDetail!AF150:AF160) &gt; 0), "x", "")</f>
        <v/>
      </c>
      <c r="AG24" s="14" t="str">
        <f>IF((COUNTA(CurriculumDetail!AG150:AG160) &gt; 0), "x", "")</f>
        <v/>
      </c>
      <c r="AH24" s="14" t="str">
        <f>IF((COUNTA(CurriculumDetail!AH150:AH160) &gt; 0), "x", "")</f>
        <v/>
      </c>
      <c r="AI24" s="14" t="str">
        <f>IF((COUNTA(CurriculumDetail!AI150:AI160) &gt; 0), "x", "")</f>
        <v/>
      </c>
      <c r="AJ24" s="14" t="str">
        <f>IF((COUNTA(CurriculumDetail!AJ150:AJ160) &gt; 0), "x", "")</f>
        <v/>
      </c>
    </row>
    <row r="25" spans="1:36">
      <c r="A25" t="s">
        <v>510</v>
      </c>
      <c r="B25" t="s">
        <v>597</v>
      </c>
      <c r="C25">
        <v>0</v>
      </c>
      <c r="D25">
        <v>0</v>
      </c>
      <c r="E25" t="b">
        <f>AND(OR(CurriculumDetail!F163&gt;0,CurriculumDetail!C163&lt;&gt;1),OR(CurriculumDetail!F164&gt;0,CurriculumDetail!C164&lt;&gt;1),OR(CurriculumDetail!F165&gt;0,CurriculumDetail!C165&lt;&gt;1),OR(CurriculumDetail!F166&gt;0,CurriculumDetail!C166&lt;&gt;1),OR(CurriculumDetail!F167&gt;0,CurriculumDetail!C167&lt;&gt;1),OR(CurriculumDetail!F168&gt;0,CurriculumDetail!C168&lt;&gt;1),OR(CurriculumDetail!F169&gt;0,CurriculumDetail!C169&lt;&gt;1),OR(CurriculumDetail!F170&gt;0,CurriculumDetail!C170&lt;&gt;1),OR(CurriculumDetail!F171&gt;0,CurriculumDetail!C171&lt;&gt;1),OR(CurriculumDetail!F172&gt;0,CurriculumDetail!C172&lt;&gt;1),OR(CurriculumDetail!F173&gt;0,CurriculumDetail!C173&lt;&gt;1),OR(CurriculumDetail!F174&gt;0,CurriculumDetail!C174&lt;&gt;1))</f>
        <v>1</v>
      </c>
      <c r="F25" t="b">
        <f>AND(OR(CurriculumDetail!F163&gt;0,CurriculumDetail!C163&lt;&gt;2),OR(CurriculumDetail!F164&gt;0,CurriculumDetail!C164&lt;&gt;2),OR(CurriculumDetail!F165&gt;0,CurriculumDetail!C165&lt;&gt;2),OR(CurriculumDetail!F166&gt;0,CurriculumDetail!C166&lt;&gt;2),OR(CurriculumDetail!F167&gt;0,CurriculumDetail!C167&lt;&gt;2),OR(CurriculumDetail!F168&gt;0,CurriculumDetail!C168&lt;&gt;2),OR(CurriculumDetail!F169&gt;0,CurriculumDetail!C169&lt;&gt;2),OR(CurriculumDetail!F170&gt;0,CurriculumDetail!C170&lt;&gt;2),OR(CurriculumDetail!F171&gt;0,CurriculumDetail!C171&lt;&gt;2),OR(CurriculumDetail!F172&gt;0,CurriculumDetail!C172&lt;&gt;2),OR(CurriculumDetail!F173&gt;0,CurriculumDetail!C173&lt;&gt;2),OR(CurriculumDetail!F174&gt;0,CurriculumDetail!C174&lt;&gt;2))</f>
        <v>1</v>
      </c>
      <c r="G25" t="str">
        <f>IF((COUNTA(CurriculumDetail!G162:G174) &gt; 0), "x", "")</f>
        <v>x</v>
      </c>
      <c r="H25" s="14" t="str">
        <f>IF((COUNTA(CurriculumDetail!H162:H174) &gt; 0), "x", "")</f>
        <v>x</v>
      </c>
      <c r="I25" s="14" t="str">
        <f>IF((COUNTA(CurriculumDetail!I162:I174) &gt; 0), "x", "")</f>
        <v>x</v>
      </c>
      <c r="J25" s="14" t="str">
        <f>IF((COUNTA(CurriculumDetail!J162:J174) &gt; 0), "x", "")</f>
        <v/>
      </c>
      <c r="K25" s="14" t="str">
        <f>IF((COUNTA(CurriculumDetail!K162:K174) &gt; 0), "x", "")</f>
        <v/>
      </c>
      <c r="L25" s="14" t="str">
        <f>IF((COUNTA(CurriculumDetail!L162:L174) &gt; 0), "x", "")</f>
        <v>x</v>
      </c>
      <c r="M25" s="14" t="str">
        <f>IF((COUNTA(CurriculumDetail!M162:M174) &gt; 0), "x", "")</f>
        <v/>
      </c>
      <c r="N25" s="14" t="str">
        <f>IF((COUNTA(CurriculumDetail!N162:N174) &gt; 0), "x", "")</f>
        <v/>
      </c>
      <c r="O25" s="14" t="str">
        <f>IF((COUNTA(CurriculumDetail!O162:O174) &gt; 0), "x", "")</f>
        <v/>
      </c>
      <c r="P25" s="14" t="str">
        <f>IF((COUNTA(CurriculumDetail!P162:P174) &gt; 0), "x", "")</f>
        <v/>
      </c>
      <c r="Q25" s="14" t="str">
        <f>IF((COUNTA(CurriculumDetail!Q162:Q174) &gt; 0), "x", "")</f>
        <v/>
      </c>
      <c r="R25" s="14" t="str">
        <f>IF((COUNTA(CurriculumDetail!R162:R174) &gt; 0), "x", "")</f>
        <v/>
      </c>
      <c r="S25" s="14" t="str">
        <f>IF((COUNTA(CurriculumDetail!S162:S174) &gt; 0), "x", "")</f>
        <v/>
      </c>
      <c r="T25" s="14" t="str">
        <f>IF((COUNTA(CurriculumDetail!T162:T174) &gt; 0), "x", "")</f>
        <v/>
      </c>
      <c r="U25" s="14" t="str">
        <f>IF((COUNTA(CurriculumDetail!U162:U174) &gt; 0), "x", "")</f>
        <v/>
      </c>
      <c r="V25" s="14" t="str">
        <f>IF((COUNTA(CurriculumDetail!V162:V174) &gt; 0), "x", "")</f>
        <v/>
      </c>
      <c r="W25" s="14" t="str">
        <f>IF((COUNTA(CurriculumDetail!W162:W174) &gt; 0), "x", "")</f>
        <v/>
      </c>
      <c r="X25" s="14" t="str">
        <f>IF((COUNTA(CurriculumDetail!X162:X174) &gt; 0), "x", "")</f>
        <v/>
      </c>
      <c r="Y25" s="14" t="str">
        <f>IF((COUNTA(CurriculumDetail!Y162:Y174) &gt; 0), "x", "")</f>
        <v/>
      </c>
      <c r="Z25" s="14" t="str">
        <f>IF((COUNTA(CurriculumDetail!Z162:Z174) &gt; 0), "x", "")</f>
        <v/>
      </c>
      <c r="AA25" s="14" t="str">
        <f>IF((COUNTA(CurriculumDetail!AA162:AA174) &gt; 0), "x", "")</f>
        <v/>
      </c>
      <c r="AB25" s="14" t="str">
        <f>IF((COUNTA(CurriculumDetail!AB162:AB174) &gt; 0), "x", "")</f>
        <v/>
      </c>
      <c r="AC25" s="14" t="str">
        <f>IF((COUNTA(CurriculumDetail!AC162:AC174) &gt; 0), "x", "")</f>
        <v/>
      </c>
      <c r="AD25" s="14" t="str">
        <f>IF((COUNTA(CurriculumDetail!AD162:AD174) &gt; 0), "x", "")</f>
        <v/>
      </c>
      <c r="AE25" s="14" t="str">
        <f>IF((COUNTA(CurriculumDetail!AE162:AE174) &gt; 0), "x", "")</f>
        <v/>
      </c>
      <c r="AF25" s="14" t="str">
        <f>IF((COUNTA(CurriculumDetail!AF162:AF174) &gt; 0), "x", "")</f>
        <v/>
      </c>
      <c r="AG25" s="14" t="str">
        <f>IF((COUNTA(CurriculumDetail!AG162:AG174) &gt; 0), "x", "")</f>
        <v/>
      </c>
      <c r="AH25" s="14" t="str">
        <f>IF((COUNTA(CurriculumDetail!AH162:AH174) &gt; 0), "x", "")</f>
        <v/>
      </c>
      <c r="AI25" s="14" t="str">
        <f>IF((COUNTA(CurriculumDetail!AI162:AI174) &gt; 0), "x", "")</f>
        <v/>
      </c>
      <c r="AJ25" s="14" t="str">
        <f>IF((COUNTA(CurriculumDetail!AJ162:AJ174) &gt; 0), "x", "")</f>
        <v/>
      </c>
    </row>
    <row r="26" spans="1:36">
      <c r="A26" t="s">
        <v>510</v>
      </c>
      <c r="B26" t="s">
        <v>816</v>
      </c>
      <c r="C26">
        <v>0</v>
      </c>
      <c r="D26">
        <v>0</v>
      </c>
      <c r="E26" t="b">
        <f>AND(OR(CurriculumDetail!F177&gt;0,CurriculumDetail!C177&lt;&gt;1),OR(CurriculumDetail!F178&gt;0,CurriculumDetail!C178&lt;&gt;1),OR(CurriculumDetail!F179&gt;0,CurriculumDetail!C179&lt;&gt;1),OR(CurriculumDetail!F180&gt;0,CurriculumDetail!C180&lt;&gt;1),OR(CurriculumDetail!F181&gt;0,CurriculumDetail!C181&lt;&gt;1),OR(CurriculumDetail!F182&gt;0,CurriculumDetail!C182&lt;&gt;1))</f>
        <v>1</v>
      </c>
      <c r="F26" t="b">
        <f>AND(OR(CurriculumDetail!F177&gt;0,CurriculumDetail!C177&lt;&gt;2),OR(CurriculumDetail!F178&gt;0,CurriculumDetail!C178&lt;&gt;2),OR(CurriculumDetail!F179&gt;0,CurriculumDetail!C179&lt;&gt;2),OR(CurriculumDetail!F180&gt;0,CurriculumDetail!C180&lt;&gt;2),OR(CurriculumDetail!F181&gt;0,CurriculumDetail!C181&lt;&gt;2),OR(CurriculumDetail!F182&gt;0,CurriculumDetail!C182&lt;&gt;2))</f>
        <v>1</v>
      </c>
      <c r="G26" t="str">
        <f>IF((COUNTA(CurriculumDetail!G176:G182) &gt; 0), "x", "")</f>
        <v/>
      </c>
      <c r="H26" s="14" t="str">
        <f>IF((COUNTA(CurriculumDetail!H176:H182) &gt; 0), "x", "")</f>
        <v/>
      </c>
      <c r="I26" s="14" t="str">
        <f>IF((COUNTA(CurriculumDetail!I176:I182) &gt; 0), "x", "")</f>
        <v/>
      </c>
      <c r="J26" s="14" t="str">
        <f>IF((COUNTA(CurriculumDetail!J176:J182) &gt; 0), "x", "")</f>
        <v/>
      </c>
      <c r="K26" s="14" t="str">
        <f>IF((COUNTA(CurriculumDetail!K176:K182) &gt; 0), "x", "")</f>
        <v/>
      </c>
      <c r="L26" s="14" t="str">
        <f>IF((COUNTA(CurriculumDetail!L176:L182) &gt; 0), "x", "")</f>
        <v/>
      </c>
      <c r="M26" s="14" t="str">
        <f>IF((COUNTA(CurriculumDetail!M176:M182) &gt; 0), "x", "")</f>
        <v/>
      </c>
      <c r="N26" s="14" t="str">
        <f>IF((COUNTA(CurriculumDetail!N176:N182) &gt; 0), "x", "")</f>
        <v/>
      </c>
      <c r="O26" s="14" t="str">
        <f>IF((COUNTA(CurriculumDetail!O176:O182) &gt; 0), "x", "")</f>
        <v/>
      </c>
      <c r="P26" s="14" t="str">
        <f>IF((COUNTA(CurriculumDetail!P176:P182) &gt; 0), "x", "")</f>
        <v/>
      </c>
      <c r="Q26" s="14" t="str">
        <f>IF((COUNTA(CurriculumDetail!Q176:Q182) &gt; 0), "x", "")</f>
        <v/>
      </c>
      <c r="R26" s="14" t="str">
        <f>IF((COUNTA(CurriculumDetail!R176:R182) &gt; 0), "x", "")</f>
        <v/>
      </c>
      <c r="S26" s="14" t="str">
        <f>IF((COUNTA(CurriculumDetail!S176:S182) &gt; 0), "x", "")</f>
        <v/>
      </c>
      <c r="T26" s="14" t="str">
        <f>IF((COUNTA(CurriculumDetail!T176:T182) &gt; 0), "x", "")</f>
        <v/>
      </c>
      <c r="U26" s="14" t="str">
        <f>IF((COUNTA(CurriculumDetail!U176:U182) &gt; 0), "x", "")</f>
        <v/>
      </c>
      <c r="V26" s="14" t="str">
        <f>IF((COUNTA(CurriculumDetail!V176:V182) &gt; 0), "x", "")</f>
        <v/>
      </c>
      <c r="W26" s="14" t="str">
        <f>IF((COUNTA(CurriculumDetail!W176:W182) &gt; 0), "x", "")</f>
        <v/>
      </c>
      <c r="X26" s="14" t="str">
        <f>IF((COUNTA(CurriculumDetail!X176:X182) &gt; 0), "x", "")</f>
        <v/>
      </c>
      <c r="Y26" s="14" t="str">
        <f>IF((COUNTA(CurriculumDetail!Y176:Y182) &gt; 0), "x", "")</f>
        <v/>
      </c>
      <c r="Z26" s="14" t="str">
        <f>IF((COUNTA(CurriculumDetail!Z176:Z182) &gt; 0), "x", "")</f>
        <v/>
      </c>
      <c r="AA26" s="14" t="str">
        <f>IF((COUNTA(CurriculumDetail!AA176:AA182) &gt; 0), "x", "")</f>
        <v/>
      </c>
      <c r="AB26" s="14" t="str">
        <f>IF((COUNTA(CurriculumDetail!AB176:AB182) &gt; 0), "x", "")</f>
        <v/>
      </c>
      <c r="AC26" s="14" t="str">
        <f>IF((COUNTA(CurriculumDetail!AC176:AC182) &gt; 0), "x", "")</f>
        <v/>
      </c>
      <c r="AD26" s="14" t="str">
        <f>IF((COUNTA(CurriculumDetail!AD176:AD182) &gt; 0), "x", "")</f>
        <v/>
      </c>
      <c r="AE26" s="14" t="str">
        <f>IF((COUNTA(CurriculumDetail!AE176:AE182) &gt; 0), "x", "")</f>
        <v/>
      </c>
      <c r="AF26" s="14" t="str">
        <f>IF((COUNTA(CurriculumDetail!AF176:AF182) &gt; 0), "x", "")</f>
        <v/>
      </c>
      <c r="AG26" s="14" t="str">
        <f>IF((COUNTA(CurriculumDetail!AG176:AG182) &gt; 0), "x", "")</f>
        <v/>
      </c>
      <c r="AH26" s="14" t="str">
        <f>IF((COUNTA(CurriculumDetail!AH176:AH182) &gt; 0), "x", "")</f>
        <v/>
      </c>
      <c r="AI26" s="14" t="str">
        <f>IF((COUNTA(CurriculumDetail!AI176:AI182) &gt; 0), "x", "")</f>
        <v/>
      </c>
      <c r="AJ26" s="14" t="str">
        <f>IF((COUNTA(CurriculumDetail!AJ176:AJ182) &gt; 0), "x", "")</f>
        <v/>
      </c>
    </row>
    <row r="27" spans="1:36">
      <c r="A27" t="s">
        <v>510</v>
      </c>
      <c r="B27" t="s">
        <v>132</v>
      </c>
      <c r="C27">
        <v>0</v>
      </c>
      <c r="D27">
        <v>0</v>
      </c>
      <c r="E27" t="b">
        <f>AND(OR(CurriculumDetail!F185&gt;0,CurriculumDetail!C185&lt;&gt;1),OR(CurriculumDetail!F186&gt;0,CurriculumDetail!C186&lt;&gt;1),OR(CurriculumDetail!F187&gt;0,CurriculumDetail!C187&lt;&gt;1),OR(CurriculumDetail!F188&gt;0,CurriculumDetail!C188&lt;&gt;1),OR(CurriculumDetail!F189&gt;0,CurriculumDetail!C189&lt;&gt;1),OR(CurriculumDetail!F190&gt;0,CurriculumDetail!C190&lt;&gt;1),OR(CurriculumDetail!F191&gt;0,CurriculumDetail!C191&lt;&gt;1))</f>
        <v>1</v>
      </c>
      <c r="F27" t="b">
        <f>AND(OR(CurriculumDetail!F185&gt;0,CurriculumDetail!C185&lt;&gt;2),OR(CurriculumDetail!F186&gt;0,CurriculumDetail!C186&lt;&gt;2),OR(CurriculumDetail!F187&gt;0,CurriculumDetail!C187&lt;&gt;2),OR(CurriculumDetail!F188&gt;0,CurriculumDetail!C188&lt;&gt;2),OR(CurriculumDetail!F189&gt;0,CurriculumDetail!C189&lt;&gt;2),OR(CurriculumDetail!F190&gt;0,CurriculumDetail!C190&lt;&gt;2),OR(CurriculumDetail!F191&gt;0,CurriculumDetail!C191&lt;&gt;2))</f>
        <v>1</v>
      </c>
      <c r="G27" t="str">
        <f>IF((COUNTA(CurriculumDetail!G184:G191) &gt; 0), "x", "")</f>
        <v/>
      </c>
      <c r="H27" s="14" t="str">
        <f>IF((COUNTA(CurriculumDetail!H184:H191) &gt; 0), "x", "")</f>
        <v/>
      </c>
      <c r="I27" s="14" t="str">
        <f>IF((COUNTA(CurriculumDetail!I184:I191) &gt; 0), "x", "")</f>
        <v/>
      </c>
      <c r="J27" s="14" t="str">
        <f>IF((COUNTA(CurriculumDetail!J184:J191) &gt; 0), "x", "")</f>
        <v/>
      </c>
      <c r="K27" s="14" t="str">
        <f>IF((COUNTA(CurriculumDetail!K184:K191) &gt; 0), "x", "")</f>
        <v/>
      </c>
      <c r="L27" s="14" t="str">
        <f>IF((COUNTA(CurriculumDetail!L184:L191) &gt; 0), "x", "")</f>
        <v/>
      </c>
      <c r="M27" s="14" t="str">
        <f>IF((COUNTA(CurriculumDetail!M184:M191) &gt; 0), "x", "")</f>
        <v/>
      </c>
      <c r="N27" s="14" t="str">
        <f>IF((COUNTA(CurriculumDetail!N184:N191) &gt; 0), "x", "")</f>
        <v/>
      </c>
      <c r="O27" s="14" t="str">
        <f>IF((COUNTA(CurriculumDetail!O184:O191) &gt; 0), "x", "")</f>
        <v/>
      </c>
      <c r="P27" s="14" t="str">
        <f>IF((COUNTA(CurriculumDetail!P184:P191) &gt; 0), "x", "")</f>
        <v/>
      </c>
      <c r="Q27" s="14" t="str">
        <f>IF((COUNTA(CurriculumDetail!Q184:Q191) &gt; 0), "x", "")</f>
        <v/>
      </c>
      <c r="R27" s="14" t="str">
        <f>IF((COUNTA(CurriculumDetail!R184:R191) &gt; 0), "x", "")</f>
        <v/>
      </c>
      <c r="S27" s="14" t="str">
        <f>IF((COUNTA(CurriculumDetail!S184:S191) &gt; 0), "x", "")</f>
        <v/>
      </c>
      <c r="T27" s="14" t="str">
        <f>IF((COUNTA(CurriculumDetail!T184:T191) &gt; 0), "x", "")</f>
        <v/>
      </c>
      <c r="U27" s="14" t="str">
        <f>IF((COUNTA(CurriculumDetail!U184:U191) &gt; 0), "x", "")</f>
        <v/>
      </c>
      <c r="V27" s="14" t="str">
        <f>IF((COUNTA(CurriculumDetail!V184:V191) &gt; 0), "x", "")</f>
        <v/>
      </c>
      <c r="W27" s="14" t="str">
        <f>IF((COUNTA(CurriculumDetail!W184:W191) &gt; 0), "x", "")</f>
        <v/>
      </c>
      <c r="X27" s="14" t="str">
        <f>IF((COUNTA(CurriculumDetail!X184:X191) &gt; 0), "x", "")</f>
        <v/>
      </c>
      <c r="Y27" s="14" t="str">
        <f>IF((COUNTA(CurriculumDetail!Y184:Y191) &gt; 0), "x", "")</f>
        <v/>
      </c>
      <c r="Z27" s="14" t="str">
        <f>IF((COUNTA(CurriculumDetail!Z184:Z191) &gt; 0), "x", "")</f>
        <v/>
      </c>
      <c r="AA27" s="14" t="str">
        <f>IF((COUNTA(CurriculumDetail!AA184:AA191) &gt; 0), "x", "")</f>
        <v/>
      </c>
      <c r="AB27" s="14" t="str">
        <f>IF((COUNTA(CurriculumDetail!AB184:AB191) &gt; 0), "x", "")</f>
        <v/>
      </c>
      <c r="AC27" s="14" t="str">
        <f>IF((COUNTA(CurriculumDetail!AC184:AC191) &gt; 0), "x", "")</f>
        <v/>
      </c>
      <c r="AD27" s="14" t="str">
        <f>IF((COUNTA(CurriculumDetail!AD184:AD191) &gt; 0), "x", "")</f>
        <v/>
      </c>
      <c r="AE27" s="14" t="str">
        <f>IF((COUNTA(CurriculumDetail!AE184:AE191) &gt; 0), "x", "")</f>
        <v/>
      </c>
      <c r="AF27" s="14" t="str">
        <f>IF((COUNTA(CurriculumDetail!AF184:AF191) &gt; 0), "x", "")</f>
        <v/>
      </c>
      <c r="AG27" s="14" t="str">
        <f>IF((COUNTA(CurriculumDetail!AG184:AG191) &gt; 0), "x", "")</f>
        <v/>
      </c>
      <c r="AH27" s="14" t="str">
        <f>IF((COUNTA(CurriculumDetail!AH184:AH191) &gt; 0), "x", "")</f>
        <v/>
      </c>
      <c r="AI27" s="14" t="str">
        <f>IF((COUNTA(CurriculumDetail!AI184:AI191) &gt; 0), "x", "")</f>
        <v/>
      </c>
      <c r="AJ27" s="14" t="str">
        <f>IF((COUNTA(CurriculumDetail!AJ184:AJ191) &gt; 0), "x", "")</f>
        <v/>
      </c>
    </row>
    <row r="28" spans="1:36">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row>
    <row r="29" spans="1:36">
      <c r="A29" t="s">
        <v>453</v>
      </c>
      <c r="B29" t="s">
        <v>127</v>
      </c>
      <c r="C29">
        <v>4</v>
      </c>
      <c r="D29">
        <v>0</v>
      </c>
      <c r="E29" t="b">
        <f>AND(OR(CurriculumDetail!F194&gt;0,CurriculumDetail!C194&lt;&gt;1),OR(CurriculumDetail!F195&gt;0,CurriculumDetail!C195&lt;&gt;1),OR(CurriculumDetail!F196&gt;0,CurriculumDetail!C196&lt;&gt;1))</f>
        <v>1</v>
      </c>
      <c r="F29" t="b">
        <f>AND(OR(CurriculumDetail!F194&gt;0,CurriculumDetail!C194&lt;&gt;2),OR(CurriculumDetail!F195&gt;0,CurriculumDetail!C195&lt;&gt;2),OR(CurriculumDetail!F196&gt;0,CurriculumDetail!C196&lt;&gt;2))</f>
        <v>1</v>
      </c>
      <c r="G29" t="str">
        <f>IF((COUNTA(CurriculumDetail!G193:G196) &gt; 0), "x", "")</f>
        <v/>
      </c>
      <c r="H29" s="14" t="str">
        <f>IF((COUNTA(CurriculumDetail!H193:H196) &gt; 0), "x", "")</f>
        <v/>
      </c>
      <c r="I29" s="14" t="str">
        <f>IF((COUNTA(CurriculumDetail!I193:I196) &gt; 0), "x", "")</f>
        <v/>
      </c>
      <c r="J29" s="14" t="str">
        <f>IF((COUNTA(CurriculumDetail!J193:J196) &gt; 0), "x", "")</f>
        <v>x</v>
      </c>
      <c r="K29" s="14" t="str">
        <f>IF((COUNTA(CurriculumDetail!K193:K196) &gt; 0), "x", "")</f>
        <v/>
      </c>
      <c r="L29" s="14" t="str">
        <f>IF((COUNTA(CurriculumDetail!L193:L196) &gt; 0), "x", "")</f>
        <v/>
      </c>
      <c r="M29" s="14" t="str">
        <f>IF((COUNTA(CurriculumDetail!M193:M196) &gt; 0), "x", "")</f>
        <v/>
      </c>
      <c r="N29" s="14" t="str">
        <f>IF((COUNTA(CurriculumDetail!N193:N196) &gt; 0), "x", "")</f>
        <v/>
      </c>
      <c r="O29" s="14" t="str">
        <f>IF((COUNTA(CurriculumDetail!O193:O196) &gt; 0), "x", "")</f>
        <v/>
      </c>
      <c r="P29" s="14" t="str">
        <f>IF((COUNTA(CurriculumDetail!P193:P196) &gt; 0), "x", "")</f>
        <v/>
      </c>
      <c r="Q29" s="14" t="str">
        <f>IF((COUNTA(CurriculumDetail!Q193:Q196) &gt; 0), "x", "")</f>
        <v/>
      </c>
      <c r="R29" s="14" t="str">
        <f>IF((COUNTA(CurriculumDetail!R193:R196) &gt; 0), "x", "")</f>
        <v/>
      </c>
      <c r="S29" s="14" t="str">
        <f>IF((COUNTA(CurriculumDetail!S193:S196) &gt; 0), "x", "")</f>
        <v/>
      </c>
      <c r="T29" s="14" t="str">
        <f>IF((COUNTA(CurriculumDetail!T193:T196) &gt; 0), "x", "")</f>
        <v/>
      </c>
      <c r="U29" s="14" t="str">
        <f>IF((COUNTA(CurriculumDetail!U193:U196) &gt; 0), "x", "")</f>
        <v/>
      </c>
      <c r="V29" s="14" t="str">
        <f>IF((COUNTA(CurriculumDetail!V193:V196) &gt; 0), "x", "")</f>
        <v/>
      </c>
      <c r="W29" s="14" t="str">
        <f>IF((COUNTA(CurriculumDetail!W193:W196) &gt; 0), "x", "")</f>
        <v/>
      </c>
      <c r="X29" s="14" t="str">
        <f>IF((COUNTA(CurriculumDetail!X193:X196) &gt; 0), "x", "")</f>
        <v/>
      </c>
      <c r="Y29" s="14" t="str">
        <f>IF((COUNTA(CurriculumDetail!Y193:Y196) &gt; 0), "x", "")</f>
        <v/>
      </c>
      <c r="Z29" s="14" t="str">
        <f>IF((COUNTA(CurriculumDetail!Z193:Z196) &gt; 0), "x", "")</f>
        <v/>
      </c>
      <c r="AA29" s="14" t="str">
        <f>IF((COUNTA(CurriculumDetail!AA193:AA196) &gt; 0), "x", "")</f>
        <v/>
      </c>
      <c r="AB29" s="14" t="str">
        <f>IF((COUNTA(CurriculumDetail!AB193:AB196) &gt; 0), "x", "")</f>
        <v/>
      </c>
      <c r="AC29" s="14" t="str">
        <f>IF((COUNTA(CurriculumDetail!AC193:AC196) &gt; 0), "x", "")</f>
        <v/>
      </c>
      <c r="AD29" s="14" t="str">
        <f>IF((COUNTA(CurriculumDetail!AD193:AD196) &gt; 0), "x", "")</f>
        <v/>
      </c>
      <c r="AE29" s="14" t="str">
        <f>IF((COUNTA(CurriculumDetail!AE193:AE196) &gt; 0), "x", "")</f>
        <v/>
      </c>
      <c r="AF29" s="14" t="str">
        <f>IF((COUNTA(CurriculumDetail!AF193:AF196) &gt; 0), "x", "")</f>
        <v/>
      </c>
      <c r="AG29" s="14" t="str">
        <f>IF((COUNTA(CurriculumDetail!AG193:AG196) &gt; 0), "x", "")</f>
        <v/>
      </c>
      <c r="AH29" s="14" t="str">
        <f>IF((COUNTA(CurriculumDetail!AH193:AH196) &gt; 0), "x", "")</f>
        <v/>
      </c>
      <c r="AI29" s="14" t="str">
        <f>IF((COUNTA(CurriculumDetail!AI193:AI196) &gt; 0), "x", "")</f>
        <v/>
      </c>
      <c r="AJ29" s="14" t="str">
        <f>IF((COUNTA(CurriculumDetail!AJ193:AJ196) &gt; 0), "x", "")</f>
        <v/>
      </c>
    </row>
    <row r="30" spans="1:36">
      <c r="A30" t="s">
        <v>453</v>
      </c>
      <c r="B30" t="s">
        <v>208</v>
      </c>
      <c r="C30">
        <v>9</v>
      </c>
      <c r="D30">
        <v>0</v>
      </c>
      <c r="E30" t="b">
        <f>AND(OR(CurriculumDetail!F199&gt;0,CurriculumDetail!C199&lt;&gt;1),OR(CurriculumDetail!F200&gt;0,CurriculumDetail!C200&lt;&gt;1),OR(CurriculumDetail!F201&gt;0,CurriculumDetail!C201&lt;&gt;1),OR(CurriculumDetail!F202&gt;0,CurriculumDetail!C202&lt;&gt;1),OR(CurriculumDetail!F203&gt;0,CurriculumDetail!C203&lt;&gt;1),OR(CurriculumDetail!F204&gt;0,CurriculumDetail!C204&lt;&gt;1))</f>
        <v>1</v>
      </c>
      <c r="F30" t="b">
        <f>AND(OR(CurriculumDetail!F199&gt;0,CurriculumDetail!C199&lt;&gt;2),OR(CurriculumDetail!F200&gt;0,CurriculumDetail!C200&lt;&gt;2),OR(CurriculumDetail!F201&gt;0,CurriculumDetail!C201&lt;&gt;2),OR(CurriculumDetail!F202&gt;0,CurriculumDetail!C202&lt;&gt;2),OR(CurriculumDetail!F203&gt;0,CurriculumDetail!C203&lt;&gt;2),OR(CurriculumDetail!F204&gt;0,CurriculumDetail!C204&lt;&gt;2))</f>
        <v>1</v>
      </c>
      <c r="G30" t="str">
        <f>IF((COUNTA(CurriculumDetail!G198:G204) &gt; 0), "x", "")</f>
        <v/>
      </c>
      <c r="H30" s="14" t="str">
        <f>IF((COUNTA(CurriculumDetail!H198:H204) &gt; 0), "x", "")</f>
        <v/>
      </c>
      <c r="I30" s="14" t="str">
        <f>IF((COUNTA(CurriculumDetail!I198:I204) &gt; 0), "x", "")</f>
        <v/>
      </c>
      <c r="J30" s="14" t="str">
        <f>IF((COUNTA(CurriculumDetail!J198:J204) &gt; 0), "x", "")</f>
        <v>x</v>
      </c>
      <c r="K30" s="14" t="str">
        <f>IF((COUNTA(CurriculumDetail!K198:K204) &gt; 0), "x", "")</f>
        <v/>
      </c>
      <c r="L30" s="14" t="str">
        <f>IF((COUNTA(CurriculumDetail!L198:L204) &gt; 0), "x", "")</f>
        <v/>
      </c>
      <c r="M30" s="14" t="str">
        <f>IF((COUNTA(CurriculumDetail!M198:M204) &gt; 0), "x", "")</f>
        <v/>
      </c>
      <c r="N30" s="14" t="str">
        <f>IF((COUNTA(CurriculumDetail!N198:N204) &gt; 0), "x", "")</f>
        <v>x</v>
      </c>
      <c r="O30" s="14" t="str">
        <f>IF((COUNTA(CurriculumDetail!O198:O204) &gt; 0), "x", "")</f>
        <v/>
      </c>
      <c r="P30" s="14" t="str">
        <f>IF((COUNTA(CurriculumDetail!P198:P204) &gt; 0), "x", "")</f>
        <v/>
      </c>
      <c r="Q30" s="14" t="str">
        <f>IF((COUNTA(CurriculumDetail!Q198:Q204) &gt; 0), "x", "")</f>
        <v/>
      </c>
      <c r="R30" s="14" t="str">
        <f>IF((COUNTA(CurriculumDetail!R198:R204) &gt; 0), "x", "")</f>
        <v/>
      </c>
      <c r="S30" s="14" t="str">
        <f>IF((COUNTA(CurriculumDetail!S198:S204) &gt; 0), "x", "")</f>
        <v>x</v>
      </c>
      <c r="T30" s="14" t="str">
        <f>IF((COUNTA(CurriculumDetail!T198:T204) &gt; 0), "x", "")</f>
        <v/>
      </c>
      <c r="U30" s="14" t="str">
        <f>IF((COUNTA(CurriculumDetail!U198:U204) &gt; 0), "x", "")</f>
        <v/>
      </c>
      <c r="V30" s="14" t="str">
        <f>IF((COUNTA(CurriculumDetail!V198:V204) &gt; 0), "x", "")</f>
        <v/>
      </c>
      <c r="W30" s="14" t="str">
        <f>IF((COUNTA(CurriculumDetail!W198:W204) &gt; 0), "x", "")</f>
        <v/>
      </c>
      <c r="X30" s="14" t="str">
        <f>IF((COUNTA(CurriculumDetail!X198:X204) &gt; 0), "x", "")</f>
        <v/>
      </c>
      <c r="Y30" s="14" t="str">
        <f>IF((COUNTA(CurriculumDetail!Y198:Y204) &gt; 0), "x", "")</f>
        <v/>
      </c>
      <c r="Z30" s="14" t="str">
        <f>IF((COUNTA(CurriculumDetail!Z198:Z204) &gt; 0), "x", "")</f>
        <v/>
      </c>
      <c r="AA30" s="14" t="str">
        <f>IF((COUNTA(CurriculumDetail!AA198:AA204) &gt; 0), "x", "")</f>
        <v/>
      </c>
      <c r="AB30" s="14" t="str">
        <f>IF((COUNTA(CurriculumDetail!AB198:AB204) &gt; 0), "x", "")</f>
        <v/>
      </c>
      <c r="AC30" s="14" t="str">
        <f>IF((COUNTA(CurriculumDetail!AC198:AC204) &gt; 0), "x", "")</f>
        <v/>
      </c>
      <c r="AD30" s="14" t="str">
        <f>IF((COUNTA(CurriculumDetail!AD198:AD204) &gt; 0), "x", "")</f>
        <v/>
      </c>
      <c r="AE30" s="14" t="str">
        <f>IF((COUNTA(CurriculumDetail!AE198:AE204) &gt; 0), "x", "")</f>
        <v/>
      </c>
      <c r="AF30" s="14" t="str">
        <f>IF((COUNTA(CurriculumDetail!AF198:AF204) &gt; 0), "x", "")</f>
        <v/>
      </c>
      <c r="AG30" s="14" t="str">
        <f>IF((COUNTA(CurriculumDetail!AG198:AG204) &gt; 0), "x", "")</f>
        <v/>
      </c>
      <c r="AH30" s="14" t="str">
        <f>IF((COUNTA(CurriculumDetail!AH198:AH204) &gt; 0), "x", "")</f>
        <v/>
      </c>
      <c r="AI30" s="14" t="str">
        <f>IF((COUNTA(CurriculumDetail!AI198:AI204) &gt; 0), "x", "")</f>
        <v/>
      </c>
      <c r="AJ30" s="14" t="str">
        <f>IF((COUNTA(CurriculumDetail!AJ198:AJ204) &gt; 0), "x", "")</f>
        <v/>
      </c>
    </row>
    <row r="31" spans="1:36">
      <c r="A31" t="s">
        <v>453</v>
      </c>
      <c r="B31" t="s">
        <v>58</v>
      </c>
      <c r="C31">
        <v>10</v>
      </c>
      <c r="D31">
        <v>1</v>
      </c>
      <c r="E31" t="b">
        <f>AND(OR(CurriculumDetail!F207&gt;0,CurriculumDetail!C207&lt;&gt;1),OR(CurriculumDetail!F208&gt;0,CurriculumDetail!C208&lt;&gt;1),OR(CurriculumDetail!F209&gt;0,CurriculumDetail!C209&lt;&gt;1),OR(CurriculumDetail!F210&gt;0,CurriculumDetail!C210&lt;&gt;1),OR(CurriculumDetail!F211&gt;0,CurriculumDetail!C211&lt;&gt;1),OR(CurriculumDetail!F212&gt;0,CurriculumDetail!C212&lt;&gt;1),OR(CurriculumDetail!F213&gt;0,CurriculumDetail!C213&lt;&gt;1))</f>
        <v>1</v>
      </c>
      <c r="F31" t="b">
        <f>AND(OR(CurriculumDetail!F207&gt;0,CurriculumDetail!C207&lt;&gt;2),OR(CurriculumDetail!F208&gt;0,CurriculumDetail!C208&lt;&gt;2),OR(CurriculumDetail!F209&gt;0,CurriculumDetail!C209&lt;&gt;2),OR(CurriculumDetail!F210&gt;0,CurriculumDetail!C210&lt;&gt;2),OR(CurriculumDetail!F211&gt;0,CurriculumDetail!C211&lt;&gt;2),OR(CurriculumDetail!F212&gt;0,CurriculumDetail!C212&lt;&gt;2),OR(CurriculumDetail!F213&gt;0,CurriculumDetail!C213&lt;&gt;2))</f>
        <v>1</v>
      </c>
      <c r="G31" t="str">
        <f>IF((COUNTA(CurriculumDetail!G206:G213) &gt; 0), "x", "")</f>
        <v/>
      </c>
      <c r="H31" s="14" t="str">
        <f>IF((COUNTA(CurriculumDetail!H206:H213) &gt; 0), "x", "")</f>
        <v/>
      </c>
      <c r="I31" s="14" t="str">
        <f>IF((COUNTA(CurriculumDetail!I206:I213) &gt; 0), "x", "")</f>
        <v/>
      </c>
      <c r="J31" s="14" t="str">
        <f>IF((COUNTA(CurriculumDetail!J206:J213) &gt; 0), "x", "")</f>
        <v>x</v>
      </c>
      <c r="K31" s="14" t="str">
        <f>IF((COUNTA(CurriculumDetail!K206:K213) &gt; 0), "x", "")</f>
        <v/>
      </c>
      <c r="L31" s="14" t="str">
        <f>IF((COUNTA(CurriculumDetail!L206:L213) &gt; 0), "x", "")</f>
        <v/>
      </c>
      <c r="M31" s="14" t="str">
        <f>IF((COUNTA(CurriculumDetail!M206:M213) &gt; 0), "x", "")</f>
        <v/>
      </c>
      <c r="N31" s="14" t="str">
        <f>IF((COUNTA(CurriculumDetail!N206:N213) &gt; 0), "x", "")</f>
        <v>x</v>
      </c>
      <c r="O31" s="14" t="str">
        <f>IF((COUNTA(CurriculumDetail!O206:O213) &gt; 0), "x", "")</f>
        <v/>
      </c>
      <c r="P31" s="14" t="str">
        <f>IF((COUNTA(CurriculumDetail!P206:P213) &gt; 0), "x", "")</f>
        <v/>
      </c>
      <c r="Q31" s="14" t="str">
        <f>IF((COUNTA(CurriculumDetail!Q206:Q213) &gt; 0), "x", "")</f>
        <v/>
      </c>
      <c r="R31" s="14" t="str">
        <f>IF((COUNTA(CurriculumDetail!R206:R213) &gt; 0), "x", "")</f>
        <v/>
      </c>
      <c r="S31" s="14" t="str">
        <f>IF((COUNTA(CurriculumDetail!S206:S213) &gt; 0), "x", "")</f>
        <v/>
      </c>
      <c r="T31" s="14" t="str">
        <f>IF((COUNTA(CurriculumDetail!T206:T213) &gt; 0), "x", "")</f>
        <v/>
      </c>
      <c r="U31" s="14" t="str">
        <f>IF((COUNTA(CurriculumDetail!U206:U213) &gt; 0), "x", "")</f>
        <v/>
      </c>
      <c r="V31" s="14" t="str">
        <f>IF((COUNTA(CurriculumDetail!V206:V213) &gt; 0), "x", "")</f>
        <v/>
      </c>
      <c r="W31" s="14" t="str">
        <f>IF((COUNTA(CurriculumDetail!W206:W213) &gt; 0), "x", "")</f>
        <v/>
      </c>
      <c r="X31" s="14" t="str">
        <f>IF((COUNTA(CurriculumDetail!X206:X213) &gt; 0), "x", "")</f>
        <v/>
      </c>
      <c r="Y31" s="14" t="str">
        <f>IF((COUNTA(CurriculumDetail!Y206:Y213) &gt; 0), "x", "")</f>
        <v/>
      </c>
      <c r="Z31" s="14" t="str">
        <f>IF((COUNTA(CurriculumDetail!Z206:Z213) &gt; 0), "x", "")</f>
        <v/>
      </c>
      <c r="AA31" s="14" t="str">
        <f>IF((COUNTA(CurriculumDetail!AA206:AA213) &gt; 0), "x", "")</f>
        <v/>
      </c>
      <c r="AB31" s="14" t="str">
        <f>IF((COUNTA(CurriculumDetail!AB206:AB213) &gt; 0), "x", "")</f>
        <v/>
      </c>
      <c r="AC31" s="14" t="str">
        <f>IF((COUNTA(CurriculumDetail!AC206:AC213) &gt; 0), "x", "")</f>
        <v/>
      </c>
      <c r="AD31" s="14" t="str">
        <f>IF((COUNTA(CurriculumDetail!AD206:AD213) &gt; 0), "x", "")</f>
        <v/>
      </c>
      <c r="AE31" s="14" t="str">
        <f>IF((COUNTA(CurriculumDetail!AE206:AE213) &gt; 0), "x", "")</f>
        <v/>
      </c>
      <c r="AF31" s="14" t="str">
        <f>IF((COUNTA(CurriculumDetail!AF206:AF213) &gt; 0), "x", "")</f>
        <v/>
      </c>
      <c r="AG31" s="14" t="str">
        <f>IF((COUNTA(CurriculumDetail!AG206:AG213) &gt; 0), "x", "")</f>
        <v/>
      </c>
      <c r="AH31" s="14" t="str">
        <f>IF((COUNTA(CurriculumDetail!AH206:AH213) &gt; 0), "x", "")</f>
        <v/>
      </c>
      <c r="AI31" s="14" t="str">
        <f>IF((COUNTA(CurriculumDetail!AI206:AI213) &gt; 0), "x", "")</f>
        <v/>
      </c>
      <c r="AJ31" s="14" t="str">
        <f>IF((COUNTA(CurriculumDetail!AJ206:AJ213) &gt; 0), "x", "")</f>
        <v/>
      </c>
    </row>
    <row r="32" spans="1:36">
      <c r="A32" t="s">
        <v>453</v>
      </c>
      <c r="B32" t="s">
        <v>593</v>
      </c>
      <c r="C32">
        <v>5</v>
      </c>
      <c r="D32">
        <v>0</v>
      </c>
      <c r="E32" t="b">
        <f>AND(OR(CurriculumDetail!F216&gt;0,CurriculumDetail!C216&lt;&gt;1),OR(CurriculumDetail!F217&gt;0,CurriculumDetail!C217&lt;&gt;1),OR(CurriculumDetail!F218&gt;0,CurriculumDetail!C218&lt;&gt;1),OR(CurriculumDetail!F219&gt;0,CurriculumDetail!C219&lt;&gt;1),OR(CurriculumDetail!F220&gt;0,CurriculumDetail!C220&lt;&gt;1),OR(CurriculumDetail!F221&gt;0,CurriculumDetail!C221&lt;&gt;1),OR(CurriculumDetail!F222&gt;0,CurriculumDetail!C222&lt;&gt;1))</f>
        <v>1</v>
      </c>
      <c r="F32" t="b">
        <f>AND(OR(CurriculumDetail!F216&gt;0,CurriculumDetail!C216&lt;&gt;2),OR(CurriculumDetail!F217&gt;0,CurriculumDetail!C217&lt;&gt;2),OR(CurriculumDetail!F218&gt;0,CurriculumDetail!C218&lt;&gt;2),OR(CurriculumDetail!F219&gt;0,CurriculumDetail!C219&lt;&gt;2),OR(CurriculumDetail!F220&gt;0,CurriculumDetail!C220&lt;&gt;2),OR(CurriculumDetail!F221&gt;0,CurriculumDetail!C221&lt;&gt;2),OR(CurriculumDetail!F222&gt;0,CurriculumDetail!C222&lt;&gt;2))</f>
        <v>1</v>
      </c>
      <c r="G32" t="str">
        <f>IF((COUNTA(CurriculumDetail!G215:G222) &gt; 0), "x", "")</f>
        <v>x</v>
      </c>
      <c r="H32" s="14" t="str">
        <f>IF((COUNTA(CurriculumDetail!H215:H222) &gt; 0), "x", "")</f>
        <v>x</v>
      </c>
      <c r="I32" s="14" t="str">
        <f>IF((COUNTA(CurriculumDetail!I215:I222) &gt; 0), "x", "")</f>
        <v/>
      </c>
      <c r="J32" s="14" t="str">
        <f>IF((COUNTA(CurriculumDetail!J215:J222) &gt; 0), "x", "")</f>
        <v>x</v>
      </c>
      <c r="K32" s="14" t="str">
        <f>IF((COUNTA(CurriculumDetail!K215:K222) &gt; 0), "x", "")</f>
        <v/>
      </c>
      <c r="L32" s="14" t="str">
        <f>IF((COUNTA(CurriculumDetail!L215:L222) &gt; 0), "x", "")</f>
        <v/>
      </c>
      <c r="M32" s="14" t="str">
        <f>IF((COUNTA(CurriculumDetail!M215:M222) &gt; 0), "x", "")</f>
        <v>x</v>
      </c>
      <c r="N32" s="14" t="str">
        <f>IF((COUNTA(CurriculumDetail!N215:N222) &gt; 0), "x", "")</f>
        <v>x</v>
      </c>
      <c r="O32" s="14" t="str">
        <f>IF((COUNTA(CurriculumDetail!O215:O222) &gt; 0), "x", "")</f>
        <v/>
      </c>
      <c r="P32" s="14" t="str">
        <f>IF((COUNTA(CurriculumDetail!P215:P222) &gt; 0), "x", "")</f>
        <v/>
      </c>
      <c r="Q32" s="14" t="str">
        <f>IF((COUNTA(CurriculumDetail!Q215:Q222) &gt; 0), "x", "")</f>
        <v/>
      </c>
      <c r="R32" s="14" t="str">
        <f>IF((COUNTA(CurriculumDetail!R215:R222) &gt; 0), "x", "")</f>
        <v/>
      </c>
      <c r="S32" s="14" t="str">
        <f>IF((COUNTA(CurriculumDetail!S215:S222) &gt; 0), "x", "")</f>
        <v/>
      </c>
      <c r="T32" s="14" t="str">
        <f>IF((COUNTA(CurriculumDetail!T215:T222) &gt; 0), "x", "")</f>
        <v/>
      </c>
      <c r="U32" s="14" t="str">
        <f>IF((COUNTA(CurriculumDetail!U215:U222) &gt; 0), "x", "")</f>
        <v/>
      </c>
      <c r="V32" s="14" t="str">
        <f>IF((COUNTA(CurriculumDetail!V215:V222) &gt; 0), "x", "")</f>
        <v/>
      </c>
      <c r="W32" s="14" t="str">
        <f>IF((COUNTA(CurriculumDetail!W215:W222) &gt; 0), "x", "")</f>
        <v/>
      </c>
      <c r="X32" s="14" t="str">
        <f>IF((COUNTA(CurriculumDetail!X215:X222) &gt; 0), "x", "")</f>
        <v/>
      </c>
      <c r="Y32" s="14" t="str">
        <f>IF((COUNTA(CurriculumDetail!Y215:Y222) &gt; 0), "x", "")</f>
        <v/>
      </c>
      <c r="Z32" s="14" t="str">
        <f>IF((COUNTA(CurriculumDetail!Z215:Z222) &gt; 0), "x", "")</f>
        <v/>
      </c>
      <c r="AA32" s="14" t="str">
        <f>IF((COUNTA(CurriculumDetail!AA215:AA222) &gt; 0), "x", "")</f>
        <v/>
      </c>
      <c r="AB32" s="14" t="str">
        <f>IF((COUNTA(CurriculumDetail!AB215:AB222) &gt; 0), "x", "")</f>
        <v/>
      </c>
      <c r="AC32" s="14" t="str">
        <f>IF((COUNTA(CurriculumDetail!AC215:AC222) &gt; 0), "x", "")</f>
        <v/>
      </c>
      <c r="AD32" s="14" t="str">
        <f>IF((COUNTA(CurriculumDetail!AD215:AD222) &gt; 0), "x", "")</f>
        <v/>
      </c>
      <c r="AE32" s="14" t="str">
        <f>IF((COUNTA(CurriculumDetail!AE215:AE222) &gt; 0), "x", "")</f>
        <v/>
      </c>
      <c r="AF32" s="14" t="str">
        <f>IF((COUNTA(CurriculumDetail!AF215:AF222) &gt; 0), "x", "")</f>
        <v/>
      </c>
      <c r="AG32" s="14" t="str">
        <f>IF((COUNTA(CurriculumDetail!AG215:AG222) &gt; 0), "x", "")</f>
        <v/>
      </c>
      <c r="AH32" s="14" t="str">
        <f>IF((COUNTA(CurriculumDetail!AH215:AH222) &gt; 0), "x", "")</f>
        <v/>
      </c>
      <c r="AI32" s="14" t="str">
        <f>IF((COUNTA(CurriculumDetail!AI215:AI222) &gt; 0), "x", "")</f>
        <v/>
      </c>
      <c r="AJ32" s="14" t="str">
        <f>IF((COUNTA(CurriculumDetail!AJ215:AJ222) &gt; 0), "x", "")</f>
        <v/>
      </c>
    </row>
    <row r="33" spans="1:36">
      <c r="A33" t="s">
        <v>453</v>
      </c>
      <c r="B33" t="s">
        <v>675</v>
      </c>
      <c r="C33">
        <v>3</v>
      </c>
      <c r="D33">
        <v>1</v>
      </c>
      <c r="E33" t="b">
        <f>AND(OR(CurriculumDetail!F225&gt;0,CurriculumDetail!C225&lt;&gt;1),OR(CurriculumDetail!F226&gt;0,CurriculumDetail!C226&lt;&gt;1),OR(CurriculumDetail!F227&gt;0,CurriculumDetail!C227&lt;&gt;1),OR(CurriculumDetail!F228&gt;0,CurriculumDetail!C228&lt;&gt;1),OR(CurriculumDetail!F229&gt;0,CurriculumDetail!C229&lt;&gt;1),OR(CurriculumDetail!F230&gt;0,CurriculumDetail!C230&lt;&gt;1))</f>
        <v>1</v>
      </c>
      <c r="F33" t="b">
        <f>AND(OR(CurriculumDetail!F225&gt;0,CurriculumDetail!C225&lt;&gt;2),OR(CurriculumDetail!F226&gt;0,CurriculumDetail!C226&lt;&gt;2),OR(CurriculumDetail!F227&gt;0,CurriculumDetail!C227&lt;&gt;2),OR(CurriculumDetail!F228&gt;0,CurriculumDetail!C228&lt;&gt;2),OR(CurriculumDetail!F229&gt;0,CurriculumDetail!C229&lt;&gt;2),OR(CurriculumDetail!F230&gt;0,CurriculumDetail!C230&lt;&gt;2))</f>
        <v>1</v>
      </c>
      <c r="G33" t="str">
        <f>IF((COUNTA(CurriculumDetail!G224:G230) &gt; 0), "x", "")</f>
        <v/>
      </c>
      <c r="H33" s="14" t="str">
        <f>IF((COUNTA(CurriculumDetail!H224:H230) &gt; 0), "x", "")</f>
        <v/>
      </c>
      <c r="I33" s="14" t="str">
        <f>IF((COUNTA(CurriculumDetail!I224:I230) &gt; 0), "x", "")</f>
        <v>x</v>
      </c>
      <c r="J33" s="14" t="str">
        <f>IF((COUNTA(CurriculumDetail!J224:J230) &gt; 0), "x", "")</f>
        <v>x</v>
      </c>
      <c r="K33" s="14" t="str">
        <f>IF((COUNTA(CurriculumDetail!K224:K230) &gt; 0), "x", "")</f>
        <v/>
      </c>
      <c r="L33" s="14" t="str">
        <f>IF((COUNTA(CurriculumDetail!L224:L230) &gt; 0), "x", "")</f>
        <v/>
      </c>
      <c r="M33" s="14" t="str">
        <f>IF((COUNTA(CurriculumDetail!M224:M230) &gt; 0), "x", "")</f>
        <v>x</v>
      </c>
      <c r="N33" s="14" t="str">
        <f>IF((COUNTA(CurriculumDetail!N224:N230) &gt; 0), "x", "")</f>
        <v/>
      </c>
      <c r="O33" s="14" t="str">
        <f>IF((COUNTA(CurriculumDetail!O224:O230) &gt; 0), "x", "")</f>
        <v/>
      </c>
      <c r="P33" s="14" t="str">
        <f>IF((COUNTA(CurriculumDetail!P224:P230) &gt; 0), "x", "")</f>
        <v/>
      </c>
      <c r="Q33" s="14" t="str">
        <f>IF((COUNTA(CurriculumDetail!Q224:Q230) &gt; 0), "x", "")</f>
        <v/>
      </c>
      <c r="R33" s="14" t="str">
        <f>IF((COUNTA(CurriculumDetail!R224:R230) &gt; 0), "x", "")</f>
        <v/>
      </c>
      <c r="S33" s="14" t="str">
        <f>IF((COUNTA(CurriculumDetail!S224:S230) &gt; 0), "x", "")</f>
        <v/>
      </c>
      <c r="T33" s="14" t="str">
        <f>IF((COUNTA(CurriculumDetail!T224:T230) &gt; 0), "x", "")</f>
        <v/>
      </c>
      <c r="U33" s="14" t="str">
        <f>IF((COUNTA(CurriculumDetail!U224:U230) &gt; 0), "x", "")</f>
        <v/>
      </c>
      <c r="V33" s="14" t="str">
        <f>IF((COUNTA(CurriculumDetail!V224:V230) &gt; 0), "x", "")</f>
        <v/>
      </c>
      <c r="W33" s="14" t="str">
        <f>IF((COUNTA(CurriculumDetail!W224:W230) &gt; 0), "x", "")</f>
        <v/>
      </c>
      <c r="X33" s="14" t="str">
        <f>IF((COUNTA(CurriculumDetail!X224:X230) &gt; 0), "x", "")</f>
        <v/>
      </c>
      <c r="Y33" s="14" t="str">
        <f>IF((COUNTA(CurriculumDetail!Y224:Y230) &gt; 0), "x", "")</f>
        <v/>
      </c>
      <c r="Z33" s="14" t="str">
        <f>IF((COUNTA(CurriculumDetail!Z224:Z230) &gt; 0), "x", "")</f>
        <v/>
      </c>
      <c r="AA33" s="14" t="str">
        <f>IF((COUNTA(CurriculumDetail!AA224:AA230) &gt; 0), "x", "")</f>
        <v/>
      </c>
      <c r="AB33" s="14" t="str">
        <f>IF((COUNTA(CurriculumDetail!AB224:AB230) &gt; 0), "x", "")</f>
        <v/>
      </c>
      <c r="AC33" s="14" t="str">
        <f>IF((COUNTA(CurriculumDetail!AC224:AC230) &gt; 0), "x", "")</f>
        <v/>
      </c>
      <c r="AD33" s="14" t="str">
        <f>IF((COUNTA(CurriculumDetail!AD224:AD230) &gt; 0), "x", "")</f>
        <v/>
      </c>
      <c r="AE33" s="14" t="str">
        <f>IF((COUNTA(CurriculumDetail!AE224:AE230) &gt; 0), "x", "")</f>
        <v/>
      </c>
      <c r="AF33" s="14" t="str">
        <f>IF((COUNTA(CurriculumDetail!AF224:AF230) &gt; 0), "x", "")</f>
        <v/>
      </c>
      <c r="AG33" s="14" t="str">
        <f>IF((COUNTA(CurriculumDetail!AG224:AG230) &gt; 0), "x", "")</f>
        <v/>
      </c>
      <c r="AH33" s="14" t="str">
        <f>IF((COUNTA(CurriculumDetail!AH224:AH230) &gt; 0), "x", "")</f>
        <v/>
      </c>
      <c r="AI33" s="14" t="str">
        <f>IF((COUNTA(CurriculumDetail!AI224:AI230) &gt; 0), "x", "")</f>
        <v/>
      </c>
      <c r="AJ33" s="14" t="str">
        <f>IF((COUNTA(CurriculumDetail!AJ224:AJ230) &gt; 0), "x", "")</f>
        <v/>
      </c>
    </row>
    <row r="34" spans="1:36">
      <c r="A34" t="s">
        <v>453</v>
      </c>
      <c r="B34" t="s">
        <v>112</v>
      </c>
      <c r="C34">
        <v>6</v>
      </c>
      <c r="D34">
        <v>2</v>
      </c>
      <c r="E34" t="b">
        <f>AND(OR(CurriculumDetail!F233&gt;0,CurriculumDetail!C233&lt;&gt;1),OR(CurriculumDetail!F234&gt;0,CurriculumDetail!C234&lt;&gt;1),OR(CurriculumDetail!F235&gt;0,CurriculumDetail!C235&lt;&gt;1),OR(CurriculumDetail!F236&gt;0,CurriculumDetail!C236&lt;&gt;1),OR(CurriculumDetail!F237&gt;0,CurriculumDetail!C237&lt;&gt;1),OR(CurriculumDetail!F238&gt;0,CurriculumDetail!C238&lt;&gt;1),OR(CurriculumDetail!F239&gt;0,CurriculumDetail!C239&lt;&gt;1))</f>
        <v>0</v>
      </c>
      <c r="F34" t="b">
        <f>AND(OR(CurriculumDetail!F233&gt;0,CurriculumDetail!C233&lt;&gt;2),OR(CurriculumDetail!F234&gt;0,CurriculumDetail!C234&lt;&gt;2),OR(CurriculumDetail!F235&gt;0,CurriculumDetail!C235&lt;&gt;2),OR(CurriculumDetail!F236&gt;0,CurriculumDetail!C236&lt;&gt;2),OR(CurriculumDetail!F237&gt;0,CurriculumDetail!C237&lt;&gt;2),OR(CurriculumDetail!F238&gt;0,CurriculumDetail!C238&lt;&gt;2),OR(CurriculumDetail!F239&gt;0,CurriculumDetail!C239&lt;&gt;2))</f>
        <v>0</v>
      </c>
      <c r="G34" t="str">
        <f>IF((COUNTA(CurriculumDetail!G232:G239) &gt; 0), "x", "")</f>
        <v/>
      </c>
      <c r="H34" s="14" t="str">
        <f>IF((COUNTA(CurriculumDetail!H232:H239) &gt; 0), "x", "")</f>
        <v/>
      </c>
      <c r="I34" s="14" t="str">
        <f>IF((COUNTA(CurriculumDetail!I232:I239) &gt; 0), "x", "")</f>
        <v/>
      </c>
      <c r="J34" s="14" t="str">
        <f>IF((COUNTA(CurriculumDetail!J232:J239) &gt; 0), "x", "")</f>
        <v/>
      </c>
      <c r="K34" s="14" t="str">
        <f>IF((COUNTA(CurriculumDetail!K232:K239) &gt; 0), "x", "")</f>
        <v/>
      </c>
      <c r="L34" s="14" t="str">
        <f>IF((COUNTA(CurriculumDetail!L232:L239) &gt; 0), "x", "")</f>
        <v/>
      </c>
      <c r="M34" s="14" t="str">
        <f>IF((COUNTA(CurriculumDetail!M232:M239) &gt; 0), "x", "")</f>
        <v>x</v>
      </c>
      <c r="N34" s="14" t="str">
        <f>IF((COUNTA(CurriculumDetail!N232:N239) &gt; 0), "x", "")</f>
        <v/>
      </c>
      <c r="O34" s="14" t="str">
        <f>IF((COUNTA(CurriculumDetail!O232:O239) &gt; 0), "x", "")</f>
        <v/>
      </c>
      <c r="P34" s="14" t="str">
        <f>IF((COUNTA(CurriculumDetail!P232:P239) &gt; 0), "x", "")</f>
        <v/>
      </c>
      <c r="Q34" s="14" t="str">
        <f>IF((COUNTA(CurriculumDetail!Q232:Q239) &gt; 0), "x", "")</f>
        <v/>
      </c>
      <c r="R34" s="14" t="str">
        <f>IF((COUNTA(CurriculumDetail!R232:R239) &gt; 0), "x", "")</f>
        <v/>
      </c>
      <c r="S34" s="14" t="str">
        <f>IF((COUNTA(CurriculumDetail!S232:S239) &gt; 0), "x", "")</f>
        <v>x</v>
      </c>
      <c r="T34" s="14" t="str">
        <f>IF((COUNTA(CurriculumDetail!T232:T239) &gt; 0), "x", "")</f>
        <v/>
      </c>
      <c r="U34" s="14" t="str">
        <f>IF((COUNTA(CurriculumDetail!U232:U239) &gt; 0), "x", "")</f>
        <v/>
      </c>
      <c r="V34" s="14" t="str">
        <f>IF((COUNTA(CurriculumDetail!V232:V239) &gt; 0), "x", "")</f>
        <v/>
      </c>
      <c r="W34" s="14" t="str">
        <f>IF((COUNTA(CurriculumDetail!W232:W239) &gt; 0), "x", "")</f>
        <v/>
      </c>
      <c r="X34" s="14" t="str">
        <f>IF((COUNTA(CurriculumDetail!X232:X239) &gt; 0), "x", "")</f>
        <v/>
      </c>
      <c r="Y34" s="14" t="str">
        <f>IF((COUNTA(CurriculumDetail!Y232:Y239) &gt; 0), "x", "")</f>
        <v/>
      </c>
      <c r="Z34" s="14" t="str">
        <f>IF((COUNTA(CurriculumDetail!Z232:Z239) &gt; 0), "x", "")</f>
        <v/>
      </c>
      <c r="AA34" s="14" t="str">
        <f>IF((COUNTA(CurriculumDetail!AA232:AA239) &gt; 0), "x", "")</f>
        <v/>
      </c>
      <c r="AB34" s="14" t="str">
        <f>IF((COUNTA(CurriculumDetail!AB232:AB239) &gt; 0), "x", "")</f>
        <v/>
      </c>
      <c r="AC34" s="14" t="str">
        <f>IF((COUNTA(CurriculumDetail!AC232:AC239) &gt; 0), "x", "")</f>
        <v/>
      </c>
      <c r="AD34" s="14" t="str">
        <f>IF((COUNTA(CurriculumDetail!AD232:AD239) &gt; 0), "x", "")</f>
        <v/>
      </c>
      <c r="AE34" s="14" t="str">
        <f>IF((COUNTA(CurriculumDetail!AE232:AE239) &gt; 0), "x", "")</f>
        <v/>
      </c>
      <c r="AF34" s="14" t="str">
        <f>IF((COUNTA(CurriculumDetail!AF232:AF239) &gt; 0), "x", "")</f>
        <v/>
      </c>
      <c r="AG34" s="14" t="str">
        <f>IF((COUNTA(CurriculumDetail!AG232:AG239) &gt; 0), "x", "")</f>
        <v/>
      </c>
      <c r="AH34" s="14" t="str">
        <f>IF((COUNTA(CurriculumDetail!AH232:AH239) &gt; 0), "x", "")</f>
        <v/>
      </c>
      <c r="AI34" s="14" t="str">
        <f>IF((COUNTA(CurriculumDetail!AI232:AI239) &gt; 0), "x", "")</f>
        <v/>
      </c>
      <c r="AJ34" s="14" t="str">
        <f>IF((COUNTA(CurriculumDetail!AJ232:AJ239) &gt; 0), "x", "")</f>
        <v/>
      </c>
    </row>
    <row r="35" spans="1:36">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row>
    <row r="36" spans="1:36">
      <c r="A36" t="s">
        <v>477</v>
      </c>
      <c r="B36" t="s">
        <v>680</v>
      </c>
      <c r="C36">
        <v>2</v>
      </c>
      <c r="D36">
        <v>1</v>
      </c>
      <c r="E36" t="b">
        <f>AND(OR(CurriculumDetail!F242&gt;0,CurriculumDetail!C242&lt;&gt;1),OR(CurriculumDetail!F243&gt;0,CurriculumDetail!C243&lt;&gt;1),OR(CurriculumDetail!F244&gt;0,CurriculumDetail!C244&lt;&gt;1),OR(CurriculumDetail!F245&gt;0,CurriculumDetail!C245&lt;&gt;1),OR(CurriculumDetail!F246&gt;0,CurriculumDetail!C246&lt;&gt;1),OR(CurriculumDetail!F247&gt;0,CurriculumDetail!C247&lt;&gt;1),OR(CurriculumDetail!F248&gt;0,CurriculumDetail!C248&lt;&gt;1),OR(CurriculumDetail!F249&gt;0,CurriculumDetail!C249&lt;&gt;1))</f>
        <v>0</v>
      </c>
      <c r="F36" t="b">
        <f>AND(OR(CurriculumDetail!F242&gt;0,CurriculumDetail!C242&lt;&gt;2),OR(CurriculumDetail!F243&gt;0,CurriculumDetail!C243&lt;&gt;2),OR(CurriculumDetail!F244&gt;0,CurriculumDetail!C244&lt;&gt;2),OR(CurriculumDetail!F245&gt;0,CurriculumDetail!C245&lt;&gt;2),OR(CurriculumDetail!F246&gt;0,CurriculumDetail!C246&lt;&gt;2),OR(CurriculumDetail!F247&gt;0,CurriculumDetail!C247&lt;&gt;2),OR(CurriculumDetail!F248&gt;0,CurriculumDetail!C248&lt;&gt;2),OR(CurriculumDetail!F249&gt;0,CurriculumDetail!C249&lt;&gt;2))</f>
        <v>0</v>
      </c>
      <c r="G36" t="str">
        <f>IF((COUNTA(CurriculumDetail!G241:G249) &gt; 0), "x", "")</f>
        <v>x</v>
      </c>
      <c r="H36" s="14" t="str">
        <f>IF((COUNTA(CurriculumDetail!H241:H249) &gt; 0), "x", "")</f>
        <v/>
      </c>
      <c r="I36" s="14" t="str">
        <f>IF((COUNTA(CurriculumDetail!I241:I249) &gt; 0), "x", "")</f>
        <v/>
      </c>
      <c r="J36" s="14" t="str">
        <f>IF((COUNTA(CurriculumDetail!J241:J249) &gt; 0), "x", "")</f>
        <v/>
      </c>
      <c r="K36" s="14" t="str">
        <f>IF((COUNTA(CurriculumDetail!K241:K249) &gt; 0), "x", "")</f>
        <v/>
      </c>
      <c r="L36" s="14" t="str">
        <f>IF((COUNTA(CurriculumDetail!L241:L249) &gt; 0), "x", "")</f>
        <v/>
      </c>
      <c r="M36" s="14" t="str">
        <f>IF((COUNTA(CurriculumDetail!M241:M249) &gt; 0), "x", "")</f>
        <v/>
      </c>
      <c r="N36" s="14" t="str">
        <f>IF((COUNTA(CurriculumDetail!N241:N249) &gt; 0), "x", "")</f>
        <v/>
      </c>
      <c r="O36" s="14" t="str">
        <f>IF((COUNTA(CurriculumDetail!O241:O249) &gt; 0), "x", "")</f>
        <v/>
      </c>
      <c r="P36" s="14" t="str">
        <f>IF((COUNTA(CurriculumDetail!P241:P249) &gt; 0), "x", "")</f>
        <v/>
      </c>
      <c r="Q36" s="14" t="str">
        <f>IF((COUNTA(CurriculumDetail!Q241:Q249) &gt; 0), "x", "")</f>
        <v/>
      </c>
      <c r="R36" s="14" t="str">
        <f>IF((COUNTA(CurriculumDetail!R241:R249) &gt; 0), "x", "")</f>
        <v/>
      </c>
      <c r="S36" s="14" t="str">
        <f>IF((COUNTA(CurriculumDetail!S241:S249) &gt; 0), "x", "")</f>
        <v/>
      </c>
      <c r="T36" s="14" t="str">
        <f>IF((COUNTA(CurriculumDetail!T241:T249) &gt; 0), "x", "")</f>
        <v>x</v>
      </c>
      <c r="U36" s="14" t="str">
        <f>IF((COUNTA(CurriculumDetail!U241:U249) &gt; 0), "x", "")</f>
        <v/>
      </c>
      <c r="V36" s="14" t="str">
        <f>IF((COUNTA(CurriculumDetail!V241:V249) &gt; 0), "x", "")</f>
        <v/>
      </c>
      <c r="W36" s="14" t="str">
        <f>IF((COUNTA(CurriculumDetail!W241:W249) &gt; 0), "x", "")</f>
        <v/>
      </c>
      <c r="X36" s="14" t="str">
        <f>IF((COUNTA(CurriculumDetail!X241:X249) &gt; 0), "x", "")</f>
        <v/>
      </c>
      <c r="Y36" s="14" t="str">
        <f>IF((COUNTA(CurriculumDetail!Y241:Y249) &gt; 0), "x", "")</f>
        <v/>
      </c>
      <c r="Z36" s="14" t="str">
        <f>IF((COUNTA(CurriculumDetail!Z241:Z249) &gt; 0), "x", "")</f>
        <v/>
      </c>
      <c r="AA36" s="14" t="str">
        <f>IF((COUNTA(CurriculumDetail!AA241:AA249) &gt; 0), "x", "")</f>
        <v/>
      </c>
      <c r="AB36" s="14" t="str">
        <f>IF((COUNTA(CurriculumDetail!AB241:AB249) &gt; 0), "x", "")</f>
        <v/>
      </c>
      <c r="AC36" s="14" t="str">
        <f>IF((COUNTA(CurriculumDetail!AC241:AC249) &gt; 0), "x", "")</f>
        <v/>
      </c>
      <c r="AD36" s="14" t="str">
        <f>IF((COUNTA(CurriculumDetail!AD241:AD249) &gt; 0), "x", "")</f>
        <v/>
      </c>
      <c r="AE36" s="14" t="str">
        <f>IF((COUNTA(CurriculumDetail!AE241:AE249) &gt; 0), "x", "")</f>
        <v/>
      </c>
      <c r="AF36" s="14" t="str">
        <f>IF((COUNTA(CurriculumDetail!AF241:AF249) &gt; 0), "x", "")</f>
        <v/>
      </c>
      <c r="AG36" s="14" t="str">
        <f>IF((COUNTA(CurriculumDetail!AG241:AG249) &gt; 0), "x", "")</f>
        <v/>
      </c>
      <c r="AH36" s="14" t="str">
        <f>IF((COUNTA(CurriculumDetail!AH241:AH249) &gt; 0), "x", "")</f>
        <v/>
      </c>
      <c r="AI36" s="14" t="str">
        <f>IF((COUNTA(CurriculumDetail!AI241:AI249) &gt; 0), "x", "")</f>
        <v/>
      </c>
      <c r="AJ36" s="14" t="str">
        <f>IF((COUNTA(CurriculumDetail!AJ241:AJ249) &gt; 0), "x", "")</f>
        <v/>
      </c>
    </row>
    <row r="37" spans="1:36">
      <c r="A37" t="s">
        <v>477</v>
      </c>
      <c r="B37" t="s">
        <v>37</v>
      </c>
      <c r="C37">
        <v>0</v>
      </c>
      <c r="D37">
        <v>0</v>
      </c>
      <c r="E37" t="b">
        <f>AND(OR(CurriculumDetail!F252&gt;0,CurriculumDetail!C252&lt;&gt;1),OR(CurriculumDetail!F253&gt;0,CurriculumDetail!C253&lt;&gt;1),OR(CurriculumDetail!F254&gt;0,CurriculumDetail!C254&lt;&gt;1),OR(CurriculumDetail!F255&gt;0,CurriculumDetail!C255&lt;&gt;1),OR(CurriculumDetail!F256&gt;0,CurriculumDetail!C256&lt;&gt;1),OR(CurriculumDetail!F257&gt;0,CurriculumDetail!C257&lt;&gt;1),OR(CurriculumDetail!F258&gt;0,CurriculumDetail!C258&lt;&gt;1),OR(CurriculumDetail!F259&gt;0,CurriculumDetail!C259&lt;&gt;1),OR(CurriculumDetail!F260&gt;0,CurriculumDetail!C260&lt;&gt;1),OR(CurriculumDetail!F261&gt;0,CurriculumDetail!C261&lt;&gt;1),OR(CurriculumDetail!F262&gt;0,CurriculumDetail!C262&lt;&gt;1),OR(CurriculumDetail!F263&gt;0,CurriculumDetail!C263&lt;&gt;1),OR(CurriculumDetail!F264&gt;0,CurriculumDetail!C264&lt;&gt;1),OR(CurriculumDetail!F265&gt;0,CurriculumDetail!C265&lt;&gt;1))</f>
        <v>1</v>
      </c>
      <c r="F37" t="b">
        <f>AND(OR(CurriculumDetail!F252&gt;0,CurriculumDetail!C252&lt;&gt;2),OR(CurriculumDetail!F253&gt;0,CurriculumDetail!C253&lt;&gt;2),OR(CurriculumDetail!F254&gt;0,CurriculumDetail!C254&lt;&gt;2),OR(CurriculumDetail!F255&gt;0,CurriculumDetail!C255&lt;&gt;2),OR(CurriculumDetail!F256&gt;0,CurriculumDetail!C256&lt;&gt;2),OR(CurriculumDetail!F257&gt;0,CurriculumDetail!C257&lt;&gt;2),OR(CurriculumDetail!F258&gt;0,CurriculumDetail!C258&lt;&gt;2),OR(CurriculumDetail!F259&gt;0,CurriculumDetail!C259&lt;&gt;2),OR(CurriculumDetail!F260&gt;0,CurriculumDetail!C260&lt;&gt;2),OR(CurriculumDetail!F261&gt;0,CurriculumDetail!C261&lt;&gt;2),OR(CurriculumDetail!F262&gt;0,CurriculumDetail!C262&lt;&gt;2),OR(CurriculumDetail!F263&gt;0,CurriculumDetail!C263&lt;&gt;2),OR(CurriculumDetail!F264&gt;0,CurriculumDetail!C264&lt;&gt;2),OR(CurriculumDetail!F265&gt;0,CurriculumDetail!C265&lt;&gt;2))</f>
        <v>1</v>
      </c>
      <c r="G37" t="str">
        <f>IF((COUNTA(CurriculumDetail!G251:G265) &gt; 0), "x", "")</f>
        <v>x</v>
      </c>
      <c r="H37" s="14" t="str">
        <f>IF((COUNTA(CurriculumDetail!H251:H265) &gt; 0), "x", "")</f>
        <v/>
      </c>
      <c r="I37" s="14" t="str">
        <f>IF((COUNTA(CurriculumDetail!I251:I265) &gt; 0), "x", "")</f>
        <v/>
      </c>
      <c r="J37" s="14" t="str">
        <f>IF((COUNTA(CurriculumDetail!J251:J265) &gt; 0), "x", "")</f>
        <v/>
      </c>
      <c r="K37" s="14" t="str">
        <f>IF((COUNTA(CurriculumDetail!K251:K265) &gt; 0), "x", "")</f>
        <v/>
      </c>
      <c r="L37" s="14" t="str">
        <f>IF((COUNTA(CurriculumDetail!L251:L265) &gt; 0), "x", "")</f>
        <v/>
      </c>
      <c r="M37" s="14" t="str">
        <f>IF((COUNTA(CurriculumDetail!M251:M265) &gt; 0), "x", "")</f>
        <v/>
      </c>
      <c r="N37" s="14" t="str">
        <f>IF((COUNTA(CurriculumDetail!N251:N265) &gt; 0), "x", "")</f>
        <v/>
      </c>
      <c r="O37" s="14" t="str">
        <f>IF((COUNTA(CurriculumDetail!O251:O265) &gt; 0), "x", "")</f>
        <v/>
      </c>
      <c r="P37" s="14" t="str">
        <f>IF((COUNTA(CurriculumDetail!P251:P265) &gt; 0), "x", "")</f>
        <v/>
      </c>
      <c r="Q37" s="14" t="str">
        <f>IF((COUNTA(CurriculumDetail!Q251:Q265) &gt; 0), "x", "")</f>
        <v/>
      </c>
      <c r="R37" s="14" t="str">
        <f>IF((COUNTA(CurriculumDetail!R251:R265) &gt; 0), "x", "")</f>
        <v/>
      </c>
      <c r="S37" s="14" t="str">
        <f>IF((COUNTA(CurriculumDetail!S251:S265) &gt; 0), "x", "")</f>
        <v/>
      </c>
      <c r="T37" s="14" t="str">
        <f>IF((COUNTA(CurriculumDetail!T251:T265) &gt; 0), "x", "")</f>
        <v>x</v>
      </c>
      <c r="U37" s="14" t="str">
        <f>IF((COUNTA(CurriculumDetail!U251:U265) &gt; 0), "x", "")</f>
        <v/>
      </c>
      <c r="V37" s="14" t="str">
        <f>IF((COUNTA(CurriculumDetail!V251:V265) &gt; 0), "x", "")</f>
        <v/>
      </c>
      <c r="W37" s="14" t="str">
        <f>IF((COUNTA(CurriculumDetail!W251:W265) &gt; 0), "x", "")</f>
        <v/>
      </c>
      <c r="X37" s="14" t="str">
        <f>IF((COUNTA(CurriculumDetail!X251:X265) &gt; 0), "x", "")</f>
        <v/>
      </c>
      <c r="Y37" s="14" t="str">
        <f>IF((COUNTA(CurriculumDetail!Y251:Y265) &gt; 0), "x", "")</f>
        <v/>
      </c>
      <c r="Z37" s="14" t="str">
        <f>IF((COUNTA(CurriculumDetail!Z251:Z265) &gt; 0), "x", "")</f>
        <v/>
      </c>
      <c r="AA37" s="14" t="str">
        <f>IF((COUNTA(CurriculumDetail!AA251:AA265) &gt; 0), "x", "")</f>
        <v/>
      </c>
      <c r="AB37" s="14" t="str">
        <f>IF((COUNTA(CurriculumDetail!AB251:AB265) &gt; 0), "x", "")</f>
        <v/>
      </c>
      <c r="AC37" s="14" t="str">
        <f>IF((COUNTA(CurriculumDetail!AC251:AC265) &gt; 0), "x", "")</f>
        <v/>
      </c>
      <c r="AD37" s="14" t="str">
        <f>IF((COUNTA(CurriculumDetail!AD251:AD265) &gt; 0), "x", "")</f>
        <v/>
      </c>
      <c r="AE37" s="14" t="str">
        <f>IF((COUNTA(CurriculumDetail!AE251:AE265) &gt; 0), "x", "")</f>
        <v/>
      </c>
      <c r="AF37" s="14" t="str">
        <f>IF((COUNTA(CurriculumDetail!AF251:AF265) &gt; 0), "x", "")</f>
        <v/>
      </c>
      <c r="AG37" s="14" t="str">
        <f>IF((COUNTA(CurriculumDetail!AG251:AG265) &gt; 0), "x", "")</f>
        <v/>
      </c>
      <c r="AH37" s="14" t="str">
        <f>IF((COUNTA(CurriculumDetail!AH251:AH265) &gt; 0), "x", "")</f>
        <v/>
      </c>
      <c r="AI37" s="14" t="str">
        <f>IF((COUNTA(CurriculumDetail!AI251:AI265) &gt; 0), "x", "")</f>
        <v/>
      </c>
      <c r="AJ37" s="14" t="str">
        <f>IF((COUNTA(CurriculumDetail!AJ251:AJ265) &gt; 0), "x", "")</f>
        <v/>
      </c>
    </row>
    <row r="38" spans="1:36">
      <c r="A38" t="s">
        <v>477</v>
      </c>
      <c r="B38" t="s">
        <v>568</v>
      </c>
      <c r="C38">
        <v>0</v>
      </c>
      <c r="D38">
        <v>0</v>
      </c>
      <c r="E38" t="b">
        <f>AND(OR(CurriculumDetail!F268&gt;0,CurriculumDetail!C268&lt;&gt;1),OR(CurriculumDetail!F269&gt;0,CurriculumDetail!C269&lt;&gt;1),OR(CurriculumDetail!F270&gt;0,CurriculumDetail!C270&lt;&gt;1),OR(CurriculumDetail!F271&gt;0,CurriculumDetail!C271&lt;&gt;1),OR(CurriculumDetail!F272&gt;0,CurriculumDetail!C272&lt;&gt;1))</f>
        <v>1</v>
      </c>
      <c r="F38" t="b">
        <f>AND(OR(CurriculumDetail!F268&gt;0,CurriculumDetail!C268&lt;&gt;2),OR(CurriculumDetail!F269&gt;0,CurriculumDetail!C269&lt;&gt;2),OR(CurriculumDetail!F270&gt;0,CurriculumDetail!C270&lt;&gt;2),OR(CurriculumDetail!F271&gt;0,CurriculumDetail!C271&lt;&gt;2),OR(CurriculumDetail!F272&gt;0,CurriculumDetail!C272&lt;&gt;2))</f>
        <v>1</v>
      </c>
      <c r="G38" t="str">
        <f>IF((COUNTA(CurriculumDetail!G267:G272) &gt; 0), "x", "")</f>
        <v/>
      </c>
      <c r="H38" s="14" t="str">
        <f>IF((COUNTA(CurriculumDetail!H267:H272) &gt; 0), "x", "")</f>
        <v/>
      </c>
      <c r="I38" s="14" t="str">
        <f>IF((COUNTA(CurriculumDetail!I267:I272) &gt; 0), "x", "")</f>
        <v/>
      </c>
      <c r="J38" s="14" t="str">
        <f>IF((COUNTA(CurriculumDetail!J267:J272) &gt; 0), "x", "")</f>
        <v/>
      </c>
      <c r="K38" s="14" t="str">
        <f>IF((COUNTA(CurriculumDetail!K267:K272) &gt; 0), "x", "")</f>
        <v/>
      </c>
      <c r="L38" s="14" t="str">
        <f>IF((COUNTA(CurriculumDetail!L267:L272) &gt; 0), "x", "")</f>
        <v/>
      </c>
      <c r="M38" s="14" t="str">
        <f>IF((COUNTA(CurriculumDetail!M267:M272) &gt; 0), "x", "")</f>
        <v/>
      </c>
      <c r="N38" s="14" t="str">
        <f>IF((COUNTA(CurriculumDetail!N267:N272) &gt; 0), "x", "")</f>
        <v/>
      </c>
      <c r="O38" s="14" t="str">
        <f>IF((COUNTA(CurriculumDetail!O267:O272) &gt; 0), "x", "")</f>
        <v/>
      </c>
      <c r="P38" s="14" t="str">
        <f>IF((COUNTA(CurriculumDetail!P267:P272) &gt; 0), "x", "")</f>
        <v/>
      </c>
      <c r="Q38" s="14" t="str">
        <f>IF((COUNTA(CurriculumDetail!Q267:Q272) &gt; 0), "x", "")</f>
        <v/>
      </c>
      <c r="R38" s="14" t="str">
        <f>IF((COUNTA(CurriculumDetail!R267:R272) &gt; 0), "x", "")</f>
        <v/>
      </c>
      <c r="S38" s="14" t="str">
        <f>IF((COUNTA(CurriculumDetail!S267:S272) &gt; 0), "x", "")</f>
        <v/>
      </c>
      <c r="T38" s="14" t="str">
        <f>IF((COUNTA(CurriculumDetail!T267:T272) &gt; 0), "x", "")</f>
        <v/>
      </c>
      <c r="U38" s="14" t="str">
        <f>IF((COUNTA(CurriculumDetail!U267:U272) &gt; 0), "x", "")</f>
        <v/>
      </c>
      <c r="V38" s="14" t="str">
        <f>IF((COUNTA(CurriculumDetail!V267:V272) &gt; 0), "x", "")</f>
        <v/>
      </c>
      <c r="W38" s="14" t="str">
        <f>IF((COUNTA(CurriculumDetail!W267:W272) &gt; 0), "x", "")</f>
        <v/>
      </c>
      <c r="X38" s="14" t="str">
        <f>IF((COUNTA(CurriculumDetail!X267:X272) &gt; 0), "x", "")</f>
        <v/>
      </c>
      <c r="Y38" s="14" t="str">
        <f>IF((COUNTA(CurriculumDetail!Y267:Y272) &gt; 0), "x", "")</f>
        <v/>
      </c>
      <c r="Z38" s="14" t="str">
        <f>IF((COUNTA(CurriculumDetail!Z267:Z272) &gt; 0), "x", "")</f>
        <v/>
      </c>
      <c r="AA38" s="14" t="str">
        <f>IF((COUNTA(CurriculumDetail!AA267:AA272) &gt; 0), "x", "")</f>
        <v/>
      </c>
      <c r="AB38" s="14" t="str">
        <f>IF((COUNTA(CurriculumDetail!AB267:AB272) &gt; 0), "x", "")</f>
        <v/>
      </c>
      <c r="AC38" s="14" t="str">
        <f>IF((COUNTA(CurriculumDetail!AC267:AC272) &gt; 0), "x", "")</f>
        <v/>
      </c>
      <c r="AD38" s="14" t="str">
        <f>IF((COUNTA(CurriculumDetail!AD267:AD272) &gt; 0), "x", "")</f>
        <v/>
      </c>
      <c r="AE38" s="14" t="str">
        <f>IF((COUNTA(CurriculumDetail!AE267:AE272) &gt; 0), "x", "")</f>
        <v/>
      </c>
      <c r="AF38" s="14" t="str">
        <f>IF((COUNTA(CurriculumDetail!AF267:AF272) &gt; 0), "x", "")</f>
        <v/>
      </c>
      <c r="AG38" s="14" t="str">
        <f>IF((COUNTA(CurriculumDetail!AG267:AG272) &gt; 0), "x", "")</f>
        <v/>
      </c>
      <c r="AH38" s="14" t="str">
        <f>IF((COUNTA(CurriculumDetail!AH267:AH272) &gt; 0), "x", "")</f>
        <v/>
      </c>
      <c r="AI38" s="14" t="str">
        <f>IF((COUNTA(CurriculumDetail!AI267:AI272) &gt; 0), "x", "")</f>
        <v/>
      </c>
      <c r="AJ38" s="14" t="str">
        <f>IF((COUNTA(CurriculumDetail!AJ267:AJ272) &gt; 0), "x", "")</f>
        <v/>
      </c>
    </row>
    <row r="39" spans="1:36">
      <c r="A39" t="s">
        <v>477</v>
      </c>
      <c r="B39" t="s">
        <v>776</v>
      </c>
      <c r="C39">
        <v>0</v>
      </c>
      <c r="D39">
        <v>0</v>
      </c>
      <c r="E39" t="b">
        <f>AND(OR(CurriculumDetail!F275&gt;0,CurriculumDetail!C275&lt;&gt;1),OR(CurriculumDetail!F276&gt;0,CurriculumDetail!C276&lt;&gt;1),OR(CurriculumDetail!F277&gt;0,CurriculumDetail!C277&lt;&gt;1),OR(CurriculumDetail!F278&gt;0,CurriculumDetail!C278&lt;&gt;1),OR(CurriculumDetail!F279&gt;0,CurriculumDetail!C279&lt;&gt;1),OR(CurriculumDetail!F280&gt;0,CurriculumDetail!C280&lt;&gt;1),OR(CurriculumDetail!F281&gt;0,CurriculumDetail!C281&lt;&gt;1),OR(CurriculumDetail!F282&gt;0,CurriculumDetail!C282&lt;&gt;1))</f>
        <v>1</v>
      </c>
      <c r="F39" t="b">
        <f>AND(OR(CurriculumDetail!F275&gt;0,CurriculumDetail!C275&lt;&gt;2),OR(CurriculumDetail!F276&gt;0,CurriculumDetail!C276&lt;&gt;2),OR(CurriculumDetail!F277&gt;0,CurriculumDetail!C277&lt;&gt;2),OR(CurriculumDetail!F278&gt;0,CurriculumDetail!C278&lt;&gt;2),OR(CurriculumDetail!F279&gt;0,CurriculumDetail!C279&lt;&gt;2),OR(CurriculumDetail!F280&gt;0,CurriculumDetail!C280&lt;&gt;2),OR(CurriculumDetail!F281&gt;0,CurriculumDetail!C281&lt;&gt;2),OR(CurriculumDetail!F282&gt;0,CurriculumDetail!C282&lt;&gt;2))</f>
        <v>1</v>
      </c>
      <c r="G39" t="str">
        <f>IF((COUNTA(CurriculumDetail!G274:G282) &gt; 0), "x", "")</f>
        <v/>
      </c>
      <c r="H39" s="14" t="str">
        <f>IF((COUNTA(CurriculumDetail!H274:H282) &gt; 0), "x", "")</f>
        <v/>
      </c>
      <c r="I39" s="14" t="str">
        <f>IF((COUNTA(CurriculumDetail!I274:I282) &gt; 0), "x", "")</f>
        <v/>
      </c>
      <c r="J39" s="14" t="str">
        <f>IF((COUNTA(CurriculumDetail!J274:J282) &gt; 0), "x", "")</f>
        <v/>
      </c>
      <c r="K39" s="14" t="str">
        <f>IF((COUNTA(CurriculumDetail!K274:K282) &gt; 0), "x", "")</f>
        <v/>
      </c>
      <c r="L39" s="14" t="str">
        <f>IF((COUNTA(CurriculumDetail!L274:L282) &gt; 0), "x", "")</f>
        <v/>
      </c>
      <c r="M39" s="14" t="str">
        <f>IF((COUNTA(CurriculumDetail!M274:M282) &gt; 0), "x", "")</f>
        <v/>
      </c>
      <c r="N39" s="14" t="str">
        <f>IF((COUNTA(CurriculumDetail!N274:N282) &gt; 0), "x", "")</f>
        <v/>
      </c>
      <c r="O39" s="14" t="str">
        <f>IF((COUNTA(CurriculumDetail!O274:O282) &gt; 0), "x", "")</f>
        <v/>
      </c>
      <c r="P39" s="14" t="str">
        <f>IF((COUNTA(CurriculumDetail!P274:P282) &gt; 0), "x", "")</f>
        <v/>
      </c>
      <c r="Q39" s="14" t="str">
        <f>IF((COUNTA(CurriculumDetail!Q274:Q282) &gt; 0), "x", "")</f>
        <v/>
      </c>
      <c r="R39" s="14" t="str">
        <f>IF((COUNTA(CurriculumDetail!R274:R282) &gt; 0), "x", "")</f>
        <v/>
      </c>
      <c r="S39" s="14" t="str">
        <f>IF((COUNTA(CurriculumDetail!S274:S282) &gt; 0), "x", "")</f>
        <v/>
      </c>
      <c r="T39" s="14" t="str">
        <f>IF((COUNTA(CurriculumDetail!T274:T282) &gt; 0), "x", "")</f>
        <v/>
      </c>
      <c r="U39" s="14" t="str">
        <f>IF((COUNTA(CurriculumDetail!U274:U282) &gt; 0), "x", "")</f>
        <v/>
      </c>
      <c r="V39" s="14" t="str">
        <f>IF((COUNTA(CurriculumDetail!V274:V282) &gt; 0), "x", "")</f>
        <v/>
      </c>
      <c r="W39" s="14" t="str">
        <f>IF((COUNTA(CurriculumDetail!W274:W282) &gt; 0), "x", "")</f>
        <v/>
      </c>
      <c r="X39" s="14" t="str">
        <f>IF((COUNTA(CurriculumDetail!X274:X282) &gt; 0), "x", "")</f>
        <v/>
      </c>
      <c r="Y39" s="14" t="str">
        <f>IF((COUNTA(CurriculumDetail!Y274:Y282) &gt; 0), "x", "")</f>
        <v/>
      </c>
      <c r="Z39" s="14" t="str">
        <f>IF((COUNTA(CurriculumDetail!Z274:Z282) &gt; 0), "x", "")</f>
        <v/>
      </c>
      <c r="AA39" s="14" t="str">
        <f>IF((COUNTA(CurriculumDetail!AA274:AA282) &gt; 0), "x", "")</f>
        <v/>
      </c>
      <c r="AB39" s="14" t="str">
        <f>IF((COUNTA(CurriculumDetail!AB274:AB282) &gt; 0), "x", "")</f>
        <v/>
      </c>
      <c r="AC39" s="14" t="str">
        <f>IF((COUNTA(CurriculumDetail!AC274:AC282) &gt; 0), "x", "")</f>
        <v/>
      </c>
      <c r="AD39" s="14" t="str">
        <f>IF((COUNTA(CurriculumDetail!AD274:AD282) &gt; 0), "x", "")</f>
        <v/>
      </c>
      <c r="AE39" s="14" t="str">
        <f>IF((COUNTA(CurriculumDetail!AE274:AE282) &gt; 0), "x", "")</f>
        <v/>
      </c>
      <c r="AF39" s="14" t="str">
        <f>IF((COUNTA(CurriculumDetail!AF274:AF282) &gt; 0), "x", "")</f>
        <v/>
      </c>
      <c r="AG39" s="14" t="str">
        <f>IF((COUNTA(CurriculumDetail!AG274:AG282) &gt; 0), "x", "")</f>
        <v/>
      </c>
      <c r="AH39" s="14" t="str">
        <f>IF((COUNTA(CurriculumDetail!AH274:AH282) &gt; 0), "x", "")</f>
        <v/>
      </c>
      <c r="AI39" s="14" t="str">
        <f>IF((COUNTA(CurriculumDetail!AI274:AI282) &gt; 0), "x", "")</f>
        <v/>
      </c>
      <c r="AJ39" s="14" t="str">
        <f>IF((COUNTA(CurriculumDetail!AJ274:AJ282) &gt; 0), "x", "")</f>
        <v/>
      </c>
    </row>
    <row r="40" spans="1:36">
      <c r="A40" t="s">
        <v>477</v>
      </c>
      <c r="B40" t="s">
        <v>560</v>
      </c>
      <c r="C40">
        <v>0</v>
      </c>
      <c r="D40">
        <v>0</v>
      </c>
      <c r="E40" t="b">
        <f>AND(OR(CurriculumDetail!F285&gt;0,CurriculumDetail!C285&lt;&gt;1),OR(CurriculumDetail!F286&gt;0,CurriculumDetail!C286&lt;&gt;1),OR(CurriculumDetail!F287&gt;0,CurriculumDetail!C287&lt;&gt;1),OR(CurriculumDetail!F288&gt;0,CurriculumDetail!C288&lt;&gt;1),OR(CurriculumDetail!F289&gt;0,CurriculumDetail!C289&lt;&gt;1),OR(CurriculumDetail!F290&gt;0,CurriculumDetail!C290&lt;&gt;1),OR(CurriculumDetail!F291&gt;0,CurriculumDetail!C291&lt;&gt;1),OR(CurriculumDetail!F292&gt;0,CurriculumDetail!C292&lt;&gt;1))</f>
        <v>1</v>
      </c>
      <c r="F40" t="b">
        <f>AND(OR(CurriculumDetail!F285&gt;0,CurriculumDetail!C285&lt;&gt;2),OR(CurriculumDetail!F286&gt;0,CurriculumDetail!C286&lt;&gt;2),OR(CurriculumDetail!F287&gt;0,CurriculumDetail!C287&lt;&gt;2),OR(CurriculumDetail!F288&gt;0,CurriculumDetail!C288&lt;&gt;2),OR(CurriculumDetail!F289&gt;0,CurriculumDetail!C289&lt;&gt;2),OR(CurriculumDetail!F290&gt;0,CurriculumDetail!C290&lt;&gt;2),OR(CurriculumDetail!F291&gt;0,CurriculumDetail!C291&lt;&gt;2),OR(CurriculumDetail!F292&gt;0,CurriculumDetail!C292&lt;&gt;2))</f>
        <v>1</v>
      </c>
      <c r="G40" t="str">
        <f>IF((COUNTA(CurriculumDetail!G284:G292) &gt; 0), "x", "")</f>
        <v/>
      </c>
      <c r="H40" s="14" t="str">
        <f>IF((COUNTA(CurriculumDetail!H284:H292) &gt; 0), "x", "")</f>
        <v/>
      </c>
      <c r="I40" s="14" t="str">
        <f>IF((COUNTA(CurriculumDetail!I284:I292) &gt; 0), "x", "")</f>
        <v/>
      </c>
      <c r="J40" s="14" t="str">
        <f>IF((COUNTA(CurriculumDetail!J284:J292) &gt; 0), "x", "")</f>
        <v/>
      </c>
      <c r="K40" s="14" t="str">
        <f>IF((COUNTA(CurriculumDetail!K284:K292) &gt; 0), "x", "")</f>
        <v/>
      </c>
      <c r="L40" s="14" t="str">
        <f>IF((COUNTA(CurriculumDetail!L284:L292) &gt; 0), "x", "")</f>
        <v/>
      </c>
      <c r="M40" s="14" t="str">
        <f>IF((COUNTA(CurriculumDetail!M284:M292) &gt; 0), "x", "")</f>
        <v/>
      </c>
      <c r="N40" s="14" t="str">
        <f>IF((COUNTA(CurriculumDetail!N284:N292) &gt; 0), "x", "")</f>
        <v/>
      </c>
      <c r="O40" s="14" t="str">
        <f>IF((COUNTA(CurriculumDetail!O284:O292) &gt; 0), "x", "")</f>
        <v/>
      </c>
      <c r="P40" s="14" t="str">
        <f>IF((COUNTA(CurriculumDetail!P284:P292) &gt; 0), "x", "")</f>
        <v/>
      </c>
      <c r="Q40" s="14" t="str">
        <f>IF((COUNTA(CurriculumDetail!Q284:Q292) &gt; 0), "x", "")</f>
        <v/>
      </c>
      <c r="R40" s="14" t="str">
        <f>IF((COUNTA(CurriculumDetail!R284:R292) &gt; 0), "x", "")</f>
        <v/>
      </c>
      <c r="S40" s="14" t="str">
        <f>IF((COUNTA(CurriculumDetail!S284:S292) &gt; 0), "x", "")</f>
        <v/>
      </c>
      <c r="T40" s="14" t="str">
        <f>IF((COUNTA(CurriculumDetail!T284:T292) &gt; 0), "x", "")</f>
        <v/>
      </c>
      <c r="U40" s="14" t="str">
        <f>IF((COUNTA(CurriculumDetail!U284:U292) &gt; 0), "x", "")</f>
        <v/>
      </c>
      <c r="V40" s="14" t="str">
        <f>IF((COUNTA(CurriculumDetail!V284:V292) &gt; 0), "x", "")</f>
        <v/>
      </c>
      <c r="W40" s="14" t="str">
        <f>IF((COUNTA(CurriculumDetail!W284:W292) &gt; 0), "x", "")</f>
        <v/>
      </c>
      <c r="X40" s="14" t="str">
        <f>IF((COUNTA(CurriculumDetail!X284:X292) &gt; 0), "x", "")</f>
        <v/>
      </c>
      <c r="Y40" s="14" t="str">
        <f>IF((COUNTA(CurriculumDetail!Y284:Y292) &gt; 0), "x", "")</f>
        <v/>
      </c>
      <c r="Z40" s="14" t="str">
        <f>IF((COUNTA(CurriculumDetail!Z284:Z292) &gt; 0), "x", "")</f>
        <v/>
      </c>
      <c r="AA40" s="14" t="str">
        <f>IF((COUNTA(CurriculumDetail!AA284:AA292) &gt; 0), "x", "")</f>
        <v/>
      </c>
      <c r="AB40" s="14" t="str">
        <f>IF((COUNTA(CurriculumDetail!AB284:AB292) &gt; 0), "x", "")</f>
        <v/>
      </c>
      <c r="AC40" s="14" t="str">
        <f>IF((COUNTA(CurriculumDetail!AC284:AC292) &gt; 0), "x", "")</f>
        <v/>
      </c>
      <c r="AD40" s="14" t="str">
        <f>IF((COUNTA(CurriculumDetail!AD284:AD292) &gt; 0), "x", "")</f>
        <v/>
      </c>
      <c r="AE40" s="14" t="str">
        <f>IF((COUNTA(CurriculumDetail!AE284:AE292) &gt; 0), "x", "")</f>
        <v/>
      </c>
      <c r="AF40" s="14" t="str">
        <f>IF((COUNTA(CurriculumDetail!AF284:AF292) &gt; 0), "x", "")</f>
        <v/>
      </c>
      <c r="AG40" s="14" t="str">
        <f>IF((COUNTA(CurriculumDetail!AG284:AG292) &gt; 0), "x", "")</f>
        <v/>
      </c>
      <c r="AH40" s="14" t="str">
        <f>IF((COUNTA(CurriculumDetail!AH284:AH292) &gt; 0), "x", "")</f>
        <v/>
      </c>
      <c r="AI40" s="14" t="str">
        <f>IF((COUNTA(CurriculumDetail!AI284:AI292) &gt; 0), "x", "")</f>
        <v/>
      </c>
      <c r="AJ40" s="14" t="str">
        <f>IF((COUNTA(CurriculumDetail!AJ284:AJ292) &gt; 0), "x", "")</f>
        <v/>
      </c>
    </row>
    <row r="41" spans="1:36">
      <c r="A41" t="s">
        <v>477</v>
      </c>
      <c r="B41" t="s">
        <v>69</v>
      </c>
      <c r="C41">
        <v>0</v>
      </c>
      <c r="D41">
        <v>0</v>
      </c>
      <c r="E41" t="b">
        <f>AND(OR(CurriculumDetail!F295&gt;0,CurriculumDetail!C295&lt;&gt;1),OR(CurriculumDetail!F296&gt;0,CurriculumDetail!C296&lt;&gt;1),OR(CurriculumDetail!F297&gt;0,CurriculumDetail!C297&lt;&gt;1),OR(CurriculumDetail!F298&gt;0,CurriculumDetail!C298&lt;&gt;1),OR(CurriculumDetail!F299&gt;0,CurriculumDetail!C299&lt;&gt;1),OR(CurriculumDetail!F300&gt;0,CurriculumDetail!C300&lt;&gt;1))</f>
        <v>1</v>
      </c>
      <c r="F41" t="b">
        <f>AND(OR(CurriculumDetail!F295&gt;0,CurriculumDetail!C295&lt;&gt;2),OR(CurriculumDetail!F296&gt;0,CurriculumDetail!C296&lt;&gt;2),OR(CurriculumDetail!F297&gt;0,CurriculumDetail!C297&lt;&gt;2),OR(CurriculumDetail!F298&gt;0,CurriculumDetail!C298&lt;&gt;2),OR(CurriculumDetail!F299&gt;0,CurriculumDetail!C299&lt;&gt;2),OR(CurriculumDetail!F300&gt;0,CurriculumDetail!C300&lt;&gt;2))</f>
        <v>1</v>
      </c>
      <c r="G41" t="str">
        <f>IF((COUNTA(CurriculumDetail!G294:G300) &gt; 0), "x", "")</f>
        <v/>
      </c>
      <c r="H41" s="14" t="str">
        <f>IF((COUNTA(CurriculumDetail!H294:H300) &gt; 0), "x", "")</f>
        <v/>
      </c>
      <c r="I41" s="14" t="str">
        <f>IF((COUNTA(CurriculumDetail!I294:I300) &gt; 0), "x", "")</f>
        <v/>
      </c>
      <c r="J41" s="14" t="str">
        <f>IF((COUNTA(CurriculumDetail!J294:J300) &gt; 0), "x", "")</f>
        <v/>
      </c>
      <c r="K41" s="14" t="str">
        <f>IF((COUNTA(CurriculumDetail!K294:K300) &gt; 0), "x", "")</f>
        <v/>
      </c>
      <c r="L41" s="14" t="str">
        <f>IF((COUNTA(CurriculumDetail!L294:L300) &gt; 0), "x", "")</f>
        <v/>
      </c>
      <c r="M41" s="14" t="str">
        <f>IF((COUNTA(CurriculumDetail!M294:M300) &gt; 0), "x", "")</f>
        <v/>
      </c>
      <c r="N41" s="14" t="str">
        <f>IF((COUNTA(CurriculumDetail!N294:N300) &gt; 0), "x", "")</f>
        <v/>
      </c>
      <c r="O41" s="14" t="str">
        <f>IF((COUNTA(CurriculumDetail!O294:O300) &gt; 0), "x", "")</f>
        <v/>
      </c>
      <c r="P41" s="14" t="str">
        <f>IF((COUNTA(CurriculumDetail!P294:P300) &gt; 0), "x", "")</f>
        <v/>
      </c>
      <c r="Q41" s="14" t="str">
        <f>IF((COUNTA(CurriculumDetail!Q294:Q300) &gt; 0), "x", "")</f>
        <v/>
      </c>
      <c r="R41" s="14" t="str">
        <f>IF((COUNTA(CurriculumDetail!R294:R300) &gt; 0), "x", "")</f>
        <v/>
      </c>
      <c r="S41" s="14" t="str">
        <f>IF((COUNTA(CurriculumDetail!S294:S300) &gt; 0), "x", "")</f>
        <v/>
      </c>
      <c r="T41" s="14" t="str">
        <f>IF((COUNTA(CurriculumDetail!T294:T300) &gt; 0), "x", "")</f>
        <v/>
      </c>
      <c r="U41" s="14" t="str">
        <f>IF((COUNTA(CurriculumDetail!U294:U300) &gt; 0), "x", "")</f>
        <v/>
      </c>
      <c r="V41" s="14" t="str">
        <f>IF((COUNTA(CurriculumDetail!V294:V300) &gt; 0), "x", "")</f>
        <v/>
      </c>
      <c r="W41" s="14" t="str">
        <f>IF((COUNTA(CurriculumDetail!W294:W300) &gt; 0), "x", "")</f>
        <v/>
      </c>
      <c r="X41" s="14" t="str">
        <f>IF((COUNTA(CurriculumDetail!X294:X300) &gt; 0), "x", "")</f>
        <v/>
      </c>
      <c r="Y41" s="14" t="str">
        <f>IF((COUNTA(CurriculumDetail!Y294:Y300) &gt; 0), "x", "")</f>
        <v/>
      </c>
      <c r="Z41" s="14" t="str">
        <f>IF((COUNTA(CurriculumDetail!Z294:Z300) &gt; 0), "x", "")</f>
        <v/>
      </c>
      <c r="AA41" s="14" t="str">
        <f>IF((COUNTA(CurriculumDetail!AA294:AA300) &gt; 0), "x", "")</f>
        <v/>
      </c>
      <c r="AB41" s="14" t="str">
        <f>IF((COUNTA(CurriculumDetail!AB294:AB300) &gt; 0), "x", "")</f>
        <v/>
      </c>
      <c r="AC41" s="14" t="str">
        <f>IF((COUNTA(CurriculumDetail!AC294:AC300) &gt; 0), "x", "")</f>
        <v/>
      </c>
      <c r="AD41" s="14" t="str">
        <f>IF((COUNTA(CurriculumDetail!AD294:AD300) &gt; 0), "x", "")</f>
        <v/>
      </c>
      <c r="AE41" s="14" t="str">
        <f>IF((COUNTA(CurriculumDetail!AE294:AE300) &gt; 0), "x", "")</f>
        <v/>
      </c>
      <c r="AF41" s="14" t="str">
        <f>IF((COUNTA(CurriculumDetail!AF294:AF300) &gt; 0), "x", "")</f>
        <v/>
      </c>
      <c r="AG41" s="14" t="str">
        <f>IF((COUNTA(CurriculumDetail!AG294:AG300) &gt; 0), "x", "")</f>
        <v/>
      </c>
      <c r="AH41" s="14" t="str">
        <f>IF((COUNTA(CurriculumDetail!AH294:AH300) &gt; 0), "x", "")</f>
        <v/>
      </c>
      <c r="AI41" s="14" t="str">
        <f>IF((COUNTA(CurriculumDetail!AI294:AI300) &gt; 0), "x", "")</f>
        <v/>
      </c>
      <c r="AJ41" s="14" t="str">
        <f>IF((COUNTA(CurriculumDetail!AJ294:AJ300) &gt; 0), "x", "")</f>
        <v/>
      </c>
    </row>
    <row r="42" spans="1:36">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row>
    <row r="43" spans="1:36">
      <c r="A43" t="s">
        <v>473</v>
      </c>
      <c r="B43" t="s">
        <v>649</v>
      </c>
      <c r="C43">
        <v>4</v>
      </c>
      <c r="D43">
        <v>0</v>
      </c>
      <c r="E43" t="b">
        <f>AND(OR(CurriculumDetail!F303&gt;0,CurriculumDetail!C303&lt;&gt;1),OR(CurriculumDetail!F304&gt;0,CurriculumDetail!C304&lt;&gt;1),OR(CurriculumDetail!F305&gt;0,CurriculumDetail!C305&lt;&gt;1),OR(CurriculumDetail!F306&gt;0,CurriculumDetail!C306&lt;&gt;1),OR(CurriculumDetail!F307&gt;0,CurriculumDetail!C307&lt;&gt;1))</f>
        <v>1</v>
      </c>
      <c r="F43" t="b">
        <f>AND(OR(CurriculumDetail!F303&gt;0,CurriculumDetail!C303&lt;&gt;2),OR(CurriculumDetail!F304&gt;0,CurriculumDetail!C304&lt;&gt;2),OR(CurriculumDetail!F305&gt;0,CurriculumDetail!C305&lt;&gt;2),OR(CurriculumDetail!F306&gt;0,CurriculumDetail!C306&lt;&gt;2),OR(CurriculumDetail!F307&gt;0,CurriculumDetail!C307&lt;&gt;2))</f>
        <v>1</v>
      </c>
      <c r="G43" t="str">
        <f>IF((COUNTA(CurriculumDetail!G302:G307) &gt; 0), "x", "")</f>
        <v/>
      </c>
      <c r="H43" s="14" t="str">
        <f>IF((COUNTA(CurriculumDetail!H302:H307) &gt; 0), "x", "")</f>
        <v/>
      </c>
      <c r="I43" s="14" t="str">
        <f>IF((COUNTA(CurriculumDetail!I302:I307) &gt; 0), "x", "")</f>
        <v/>
      </c>
      <c r="J43" s="14" t="str">
        <f>IF((COUNTA(CurriculumDetail!J302:J307) &gt; 0), "x", "")</f>
        <v/>
      </c>
      <c r="K43" s="14" t="str">
        <f>IF((COUNTA(CurriculumDetail!K302:K307) &gt; 0), "x", "")</f>
        <v/>
      </c>
      <c r="L43" s="14" t="str">
        <f>IF((COUNTA(CurriculumDetail!L302:L307) &gt; 0), "x", "")</f>
        <v/>
      </c>
      <c r="M43" s="14" t="str">
        <f>IF((COUNTA(CurriculumDetail!M302:M307) &gt; 0), "x", "")</f>
        <v/>
      </c>
      <c r="N43" s="14" t="str">
        <f>IF((COUNTA(CurriculumDetail!N302:N307) &gt; 0), "x", "")</f>
        <v/>
      </c>
      <c r="O43" s="14" t="str">
        <f>IF((COUNTA(CurriculumDetail!O302:O307) &gt; 0), "x", "")</f>
        <v>x</v>
      </c>
      <c r="P43" s="14" t="str">
        <f>IF((COUNTA(CurriculumDetail!P302:P307) &gt; 0), "x", "")</f>
        <v>x</v>
      </c>
      <c r="Q43" s="14" t="str">
        <f>IF((COUNTA(CurriculumDetail!Q302:Q307) &gt; 0), "x", "")</f>
        <v/>
      </c>
      <c r="R43" s="14" t="str">
        <f>IF((COUNTA(CurriculumDetail!R302:R307) &gt; 0), "x", "")</f>
        <v/>
      </c>
      <c r="S43" s="14" t="str">
        <f>IF((COUNTA(CurriculumDetail!S302:S307) &gt; 0), "x", "")</f>
        <v/>
      </c>
      <c r="T43" s="14" t="str">
        <f>IF((COUNTA(CurriculumDetail!T302:T307) &gt; 0), "x", "")</f>
        <v/>
      </c>
      <c r="U43" s="14" t="str">
        <f>IF((COUNTA(CurriculumDetail!U302:U307) &gt; 0), "x", "")</f>
        <v/>
      </c>
      <c r="V43" s="14" t="str">
        <f>IF((COUNTA(CurriculumDetail!V302:V307) &gt; 0), "x", "")</f>
        <v>x</v>
      </c>
      <c r="W43" s="14" t="str">
        <f>IF((COUNTA(CurriculumDetail!W302:W307) &gt; 0), "x", "")</f>
        <v>x</v>
      </c>
      <c r="X43" s="14" t="str">
        <f>IF((COUNTA(CurriculumDetail!X302:X307) &gt; 0), "x", "")</f>
        <v/>
      </c>
      <c r="Y43" s="14" t="str">
        <f>IF((COUNTA(CurriculumDetail!Y302:Y307) &gt; 0), "x", "")</f>
        <v/>
      </c>
      <c r="Z43" s="14" t="str">
        <f>IF((COUNTA(CurriculumDetail!Z302:Z307) &gt; 0), "x", "")</f>
        <v/>
      </c>
      <c r="AA43" s="14" t="str">
        <f>IF((COUNTA(CurriculumDetail!AA302:AA307) &gt; 0), "x", "")</f>
        <v/>
      </c>
      <c r="AB43" s="14" t="str">
        <f>IF((COUNTA(CurriculumDetail!AB302:AB307) &gt; 0), "x", "")</f>
        <v/>
      </c>
      <c r="AC43" s="14" t="str">
        <f>IF((COUNTA(CurriculumDetail!AC302:AC307) &gt; 0), "x", "")</f>
        <v/>
      </c>
      <c r="AD43" s="14" t="str">
        <f>IF((COUNTA(CurriculumDetail!AD302:AD307) &gt; 0), "x", "")</f>
        <v/>
      </c>
      <c r="AE43" s="14" t="str">
        <f>IF((COUNTA(CurriculumDetail!AE302:AE307) &gt; 0), "x", "")</f>
        <v/>
      </c>
      <c r="AF43" s="14" t="str">
        <f>IF((COUNTA(CurriculumDetail!AF302:AF307) &gt; 0), "x", "")</f>
        <v/>
      </c>
      <c r="AG43" s="14" t="str">
        <f>IF((COUNTA(CurriculumDetail!AG302:AG307) &gt; 0), "x", "")</f>
        <v/>
      </c>
      <c r="AH43" s="14" t="str">
        <f>IF((COUNTA(CurriculumDetail!AH302:AH307) &gt; 0), "x", "")</f>
        <v/>
      </c>
      <c r="AI43" s="14" t="str">
        <f>IF((COUNTA(CurriculumDetail!AI302:AI307) &gt; 0), "x", "")</f>
        <v/>
      </c>
      <c r="AJ43" s="14" t="str">
        <f>IF((COUNTA(CurriculumDetail!AJ302:AJ307) &gt; 0), "x", "")</f>
        <v/>
      </c>
    </row>
    <row r="44" spans="1:36">
      <c r="A44" t="s">
        <v>473</v>
      </c>
      <c r="B44" t="s">
        <v>725</v>
      </c>
      <c r="C44">
        <v>0</v>
      </c>
      <c r="D44">
        <v>4</v>
      </c>
      <c r="E44" t="b">
        <f>AND(OR(CurriculumDetail!F310&gt;0,CurriculumDetail!C310&lt;&gt;1),OR(CurriculumDetail!F311&gt;0,CurriculumDetail!C311&lt;&gt;1),OR(CurriculumDetail!F312&gt;0,CurriculumDetail!C312&lt;&gt;1))</f>
        <v>1</v>
      </c>
      <c r="F44" t="b">
        <f>AND(OR(CurriculumDetail!F310&gt;0,CurriculumDetail!C310&lt;&gt;2),OR(CurriculumDetail!F311&gt;0,CurriculumDetail!C311&lt;&gt;2),OR(CurriculumDetail!F312&gt;0,CurriculumDetail!C312&lt;&gt;2))</f>
        <v>0</v>
      </c>
      <c r="G44" t="str">
        <f>IF((COUNTA(CurriculumDetail!G309:G312) &gt; 0), "x", "")</f>
        <v/>
      </c>
      <c r="H44" s="14" t="str">
        <f>IF((COUNTA(CurriculumDetail!H309:H312) &gt; 0), "x", "")</f>
        <v/>
      </c>
      <c r="I44" s="14" t="str">
        <f>IF((COUNTA(CurriculumDetail!I309:I312) &gt; 0), "x", "")</f>
        <v/>
      </c>
      <c r="J44" s="14" t="str">
        <f>IF((COUNTA(CurriculumDetail!J309:J312) &gt; 0), "x", "")</f>
        <v/>
      </c>
      <c r="K44" s="14" t="str">
        <f>IF((COUNTA(CurriculumDetail!K309:K312) &gt; 0), "x", "")</f>
        <v/>
      </c>
      <c r="L44" s="14" t="str">
        <f>IF((COUNTA(CurriculumDetail!L309:L312) &gt; 0), "x", "")</f>
        <v/>
      </c>
      <c r="M44" s="14" t="str">
        <f>IF((COUNTA(CurriculumDetail!M309:M312) &gt; 0), "x", "")</f>
        <v/>
      </c>
      <c r="N44" s="14" t="str">
        <f>IF((COUNTA(CurriculumDetail!N309:N312) &gt; 0), "x", "")</f>
        <v/>
      </c>
      <c r="O44" s="14" t="str">
        <f>IF((COUNTA(CurriculumDetail!O309:O312) &gt; 0), "x", "")</f>
        <v/>
      </c>
      <c r="P44" s="14" t="str">
        <f>IF((COUNTA(CurriculumDetail!P309:P312) &gt; 0), "x", "")</f>
        <v>x</v>
      </c>
      <c r="Q44" s="14" t="str">
        <f>IF((COUNTA(CurriculumDetail!Q309:Q312) &gt; 0), "x", "")</f>
        <v/>
      </c>
      <c r="R44" s="14" t="str">
        <f>IF((COUNTA(CurriculumDetail!R309:R312) &gt; 0), "x", "")</f>
        <v/>
      </c>
      <c r="S44" s="14" t="str">
        <f>IF((COUNTA(CurriculumDetail!S309:S312) &gt; 0), "x", "")</f>
        <v/>
      </c>
      <c r="T44" s="14" t="str">
        <f>IF((COUNTA(CurriculumDetail!T309:T312) &gt; 0), "x", "")</f>
        <v/>
      </c>
      <c r="U44" s="14" t="str">
        <f>IF((COUNTA(CurriculumDetail!U309:U312) &gt; 0), "x", "")</f>
        <v/>
      </c>
      <c r="V44" s="14" t="str">
        <f>IF((COUNTA(CurriculumDetail!V309:V312) &gt; 0), "x", "")</f>
        <v>x</v>
      </c>
      <c r="W44" s="14" t="str">
        <f>IF((COUNTA(CurriculumDetail!W309:W312) &gt; 0), "x", "")</f>
        <v>x</v>
      </c>
      <c r="X44" s="14" t="str">
        <f>IF((COUNTA(CurriculumDetail!X309:X312) &gt; 0), "x", "")</f>
        <v/>
      </c>
      <c r="Y44" s="14" t="str">
        <f>IF((COUNTA(CurriculumDetail!Y309:Y312) &gt; 0), "x", "")</f>
        <v/>
      </c>
      <c r="Z44" s="14" t="str">
        <f>IF((COUNTA(CurriculumDetail!Z309:Z312) &gt; 0), "x", "")</f>
        <v/>
      </c>
      <c r="AA44" s="14" t="str">
        <f>IF((COUNTA(CurriculumDetail!AA309:AA312) &gt; 0), "x", "")</f>
        <v/>
      </c>
      <c r="AB44" s="14" t="str">
        <f>IF((COUNTA(CurriculumDetail!AB309:AB312) &gt; 0), "x", "")</f>
        <v/>
      </c>
      <c r="AC44" s="14" t="str">
        <f>IF((COUNTA(CurriculumDetail!AC309:AC312) &gt; 0), "x", "")</f>
        <v/>
      </c>
      <c r="AD44" s="14" t="str">
        <f>IF((COUNTA(CurriculumDetail!AD309:AD312) &gt; 0), "x", "")</f>
        <v/>
      </c>
      <c r="AE44" s="14" t="str">
        <f>IF((COUNTA(CurriculumDetail!AE309:AE312) &gt; 0), "x", "")</f>
        <v/>
      </c>
      <c r="AF44" s="14" t="str">
        <f>IF((COUNTA(CurriculumDetail!AF309:AF312) &gt; 0), "x", "")</f>
        <v/>
      </c>
      <c r="AG44" s="14" t="str">
        <f>IF((COUNTA(CurriculumDetail!AG309:AG312) &gt; 0), "x", "")</f>
        <v/>
      </c>
      <c r="AH44" s="14" t="str">
        <f>IF((COUNTA(CurriculumDetail!AH309:AH312) &gt; 0), "x", "")</f>
        <v/>
      </c>
      <c r="AI44" s="14" t="str">
        <f>IF((COUNTA(CurriculumDetail!AI309:AI312) &gt; 0), "x", "")</f>
        <v/>
      </c>
      <c r="AJ44" s="14" t="str">
        <f>IF((COUNTA(CurriculumDetail!AJ309:AJ312) &gt; 0), "x", "")</f>
        <v/>
      </c>
    </row>
    <row r="45" spans="1:36">
      <c r="A45" t="s">
        <v>473</v>
      </c>
      <c r="B45" t="s">
        <v>348</v>
      </c>
      <c r="C45">
        <v>0</v>
      </c>
      <c r="D45">
        <v>0</v>
      </c>
      <c r="E45" t="b">
        <f>AND(OR(CurriculumDetail!F315&gt;0,CurriculumDetail!C315&lt;&gt;1),OR(CurriculumDetail!F316&gt;0,CurriculumDetail!C316&lt;&gt;1),OR(CurriculumDetail!F317&gt;0,CurriculumDetail!C317&lt;&gt;1),OR(CurriculumDetail!F318&gt;0,CurriculumDetail!C318&lt;&gt;1))</f>
        <v>1</v>
      </c>
      <c r="F45" t="b">
        <f>AND(OR(CurriculumDetail!F315&gt;0,CurriculumDetail!C315&lt;&gt;2),OR(CurriculumDetail!F316&gt;0,CurriculumDetail!C316&lt;&gt;2),OR(CurriculumDetail!F317&gt;0,CurriculumDetail!C317&lt;&gt;2),OR(CurriculumDetail!F318&gt;0,CurriculumDetail!C318&lt;&gt;2))</f>
        <v>1</v>
      </c>
      <c r="G45" t="str">
        <f>IF((COUNTA(CurriculumDetail!G314:G318) &gt; 0), "x", "")</f>
        <v/>
      </c>
      <c r="H45" s="14" t="str">
        <f>IF((COUNTA(CurriculumDetail!H314:H318) &gt; 0), "x", "")</f>
        <v/>
      </c>
      <c r="I45" s="14" t="str">
        <f>IF((COUNTA(CurriculumDetail!I314:I318) &gt; 0), "x", "")</f>
        <v/>
      </c>
      <c r="J45" s="14" t="str">
        <f>IF((COUNTA(CurriculumDetail!J314:J318) &gt; 0), "x", "")</f>
        <v/>
      </c>
      <c r="K45" s="14" t="str">
        <f>IF((COUNTA(CurriculumDetail!K314:K318) &gt; 0), "x", "")</f>
        <v/>
      </c>
      <c r="L45" s="14" t="str">
        <f>IF((COUNTA(CurriculumDetail!L314:L318) &gt; 0), "x", "")</f>
        <v/>
      </c>
      <c r="M45" s="14" t="str">
        <f>IF((COUNTA(CurriculumDetail!M314:M318) &gt; 0), "x", "")</f>
        <v/>
      </c>
      <c r="N45" s="14" t="str">
        <f>IF((COUNTA(CurriculumDetail!N314:N318) &gt; 0), "x", "")</f>
        <v/>
      </c>
      <c r="O45" s="14" t="str">
        <f>IF((COUNTA(CurriculumDetail!O314:O318) &gt; 0), "x", "")</f>
        <v/>
      </c>
      <c r="P45" s="14" t="str">
        <f>IF((COUNTA(CurriculumDetail!P314:P318) &gt; 0), "x", "")</f>
        <v>x</v>
      </c>
      <c r="Q45" s="14" t="str">
        <f>IF((COUNTA(CurriculumDetail!Q314:Q318) &gt; 0), "x", "")</f>
        <v/>
      </c>
      <c r="R45" s="14" t="str">
        <f>IF((COUNTA(CurriculumDetail!R314:R318) &gt; 0), "x", "")</f>
        <v/>
      </c>
      <c r="S45" s="14" t="str">
        <f>IF((COUNTA(CurriculumDetail!S314:S318) &gt; 0), "x", "")</f>
        <v/>
      </c>
      <c r="T45" s="14" t="str">
        <f>IF((COUNTA(CurriculumDetail!T314:T318) &gt; 0), "x", "")</f>
        <v/>
      </c>
      <c r="U45" s="14" t="str">
        <f>IF((COUNTA(CurriculumDetail!U314:U318) &gt; 0), "x", "")</f>
        <v/>
      </c>
      <c r="V45" s="14" t="str">
        <f>IF((COUNTA(CurriculumDetail!V314:V318) &gt; 0), "x", "")</f>
        <v>x</v>
      </c>
      <c r="W45" s="14" t="str">
        <f>IF((COUNTA(CurriculumDetail!W314:W318) &gt; 0), "x", "")</f>
        <v>x</v>
      </c>
      <c r="X45" s="14" t="str">
        <f>IF((COUNTA(CurriculumDetail!X314:X318) &gt; 0), "x", "")</f>
        <v/>
      </c>
      <c r="Y45" s="14" t="str">
        <f>IF((COUNTA(CurriculumDetail!Y314:Y318) &gt; 0), "x", "")</f>
        <v/>
      </c>
      <c r="Z45" s="14" t="str">
        <f>IF((COUNTA(CurriculumDetail!Z314:Z318) &gt; 0), "x", "")</f>
        <v/>
      </c>
      <c r="AA45" s="14" t="str">
        <f>IF((COUNTA(CurriculumDetail!AA314:AA318) &gt; 0), "x", "")</f>
        <v/>
      </c>
      <c r="AB45" s="14" t="str">
        <f>IF((COUNTA(CurriculumDetail!AB314:AB318) &gt; 0), "x", "")</f>
        <v/>
      </c>
      <c r="AC45" s="14" t="str">
        <f>IF((COUNTA(CurriculumDetail!AC314:AC318) &gt; 0), "x", "")</f>
        <v/>
      </c>
      <c r="AD45" s="14" t="str">
        <f>IF((COUNTA(CurriculumDetail!AD314:AD318) &gt; 0), "x", "")</f>
        <v/>
      </c>
      <c r="AE45" s="14" t="str">
        <f>IF((COUNTA(CurriculumDetail!AE314:AE318) &gt; 0), "x", "")</f>
        <v/>
      </c>
      <c r="AF45" s="14" t="str">
        <f>IF((COUNTA(CurriculumDetail!AF314:AF318) &gt; 0), "x", "")</f>
        <v/>
      </c>
      <c r="AG45" s="14" t="str">
        <f>IF((COUNTA(CurriculumDetail!AG314:AG318) &gt; 0), "x", "")</f>
        <v/>
      </c>
      <c r="AH45" s="14" t="str">
        <f>IF((COUNTA(CurriculumDetail!AH314:AH318) &gt; 0), "x", "")</f>
        <v/>
      </c>
      <c r="AI45" s="14" t="str">
        <f>IF((COUNTA(CurriculumDetail!AI314:AI318) &gt; 0), "x", "")</f>
        <v/>
      </c>
      <c r="AJ45" s="14" t="str">
        <f>IF((COUNTA(CurriculumDetail!AJ314:AJ318) &gt; 0), "x", "")</f>
        <v/>
      </c>
    </row>
    <row r="46" spans="1:36">
      <c r="A46" t="s">
        <v>473</v>
      </c>
      <c r="B46" t="s">
        <v>104</v>
      </c>
      <c r="C46">
        <v>0</v>
      </c>
      <c r="D46">
        <v>0</v>
      </c>
      <c r="E46" t="b">
        <f>AND(OR(CurriculumDetail!F321&gt;0,CurriculumDetail!C321&lt;&gt;1),OR(CurriculumDetail!F322&gt;0,CurriculumDetail!C322&lt;&gt;1),OR(CurriculumDetail!F323&gt;0,CurriculumDetail!C323&lt;&gt;1),OR(CurriculumDetail!F324&gt;0,CurriculumDetail!C324&lt;&gt;1),OR(CurriculumDetail!F325&gt;0,CurriculumDetail!C325&lt;&gt;1))</f>
        <v>1</v>
      </c>
      <c r="F46" t="b">
        <f>AND(OR(CurriculumDetail!F321&gt;0,CurriculumDetail!C321&lt;&gt;2),OR(CurriculumDetail!F322&gt;0,CurriculumDetail!C322&lt;&gt;2),OR(CurriculumDetail!F323&gt;0,CurriculumDetail!C323&lt;&gt;2),OR(CurriculumDetail!F324&gt;0,CurriculumDetail!C324&lt;&gt;2),OR(CurriculumDetail!F325&gt;0,CurriculumDetail!C325&lt;&gt;2))</f>
        <v>1</v>
      </c>
      <c r="G46" t="str">
        <f>IF((COUNTA(CurriculumDetail!G320:G325) &gt; 0), "x", "")</f>
        <v/>
      </c>
      <c r="H46" s="14" t="str">
        <f>IF((COUNTA(CurriculumDetail!H320:H325) &gt; 0), "x", "")</f>
        <v/>
      </c>
      <c r="I46" s="14" t="str">
        <f>IF((COUNTA(CurriculumDetail!I320:I325) &gt; 0), "x", "")</f>
        <v/>
      </c>
      <c r="J46" s="14" t="str">
        <f>IF((COUNTA(CurriculumDetail!J320:J325) &gt; 0), "x", "")</f>
        <v/>
      </c>
      <c r="K46" s="14" t="str">
        <f>IF((COUNTA(CurriculumDetail!K320:K325) &gt; 0), "x", "")</f>
        <v/>
      </c>
      <c r="L46" s="14" t="str">
        <f>IF((COUNTA(CurriculumDetail!L320:L325) &gt; 0), "x", "")</f>
        <v/>
      </c>
      <c r="M46" s="14" t="str">
        <f>IF((COUNTA(CurriculumDetail!M320:M325) &gt; 0), "x", "")</f>
        <v/>
      </c>
      <c r="N46" s="14" t="str">
        <f>IF((COUNTA(CurriculumDetail!N320:N325) &gt; 0), "x", "")</f>
        <v/>
      </c>
      <c r="O46" s="14" t="str">
        <f>IF((COUNTA(CurriculumDetail!O320:O325) &gt; 0), "x", "")</f>
        <v/>
      </c>
      <c r="P46" s="14" t="str">
        <f>IF((COUNTA(CurriculumDetail!P320:P325) &gt; 0), "x", "")</f>
        <v/>
      </c>
      <c r="Q46" s="14" t="str">
        <f>IF((COUNTA(CurriculumDetail!Q320:Q325) &gt; 0), "x", "")</f>
        <v/>
      </c>
      <c r="R46" s="14" t="str">
        <f>IF((COUNTA(CurriculumDetail!R320:R325) &gt; 0), "x", "")</f>
        <v/>
      </c>
      <c r="S46" s="14" t="str">
        <f>IF((COUNTA(CurriculumDetail!S320:S325) &gt; 0), "x", "")</f>
        <v/>
      </c>
      <c r="T46" s="14" t="str">
        <f>IF((COUNTA(CurriculumDetail!T320:T325) &gt; 0), "x", "")</f>
        <v/>
      </c>
      <c r="U46" s="14" t="str">
        <f>IF((COUNTA(CurriculumDetail!U320:U325) &gt; 0), "x", "")</f>
        <v/>
      </c>
      <c r="V46" s="14" t="str">
        <f>IF((COUNTA(CurriculumDetail!V320:V325) &gt; 0), "x", "")</f>
        <v>x</v>
      </c>
      <c r="W46" s="14" t="str">
        <f>IF((COUNTA(CurriculumDetail!W320:W325) &gt; 0), "x", "")</f>
        <v/>
      </c>
      <c r="X46" s="14" t="str">
        <f>IF((COUNTA(CurriculumDetail!X320:X325) &gt; 0), "x", "")</f>
        <v/>
      </c>
      <c r="Y46" s="14" t="str">
        <f>IF((COUNTA(CurriculumDetail!Y320:Y325) &gt; 0), "x", "")</f>
        <v/>
      </c>
      <c r="Z46" s="14" t="str">
        <f>IF((COUNTA(CurriculumDetail!Z320:Z325) &gt; 0), "x", "")</f>
        <v/>
      </c>
      <c r="AA46" s="14" t="str">
        <f>IF((COUNTA(CurriculumDetail!AA320:AA325) &gt; 0), "x", "")</f>
        <v/>
      </c>
      <c r="AB46" s="14" t="str">
        <f>IF((COUNTA(CurriculumDetail!AB320:AB325) &gt; 0), "x", "")</f>
        <v/>
      </c>
      <c r="AC46" s="14" t="str">
        <f>IF((COUNTA(CurriculumDetail!AC320:AC325) &gt; 0), "x", "")</f>
        <v/>
      </c>
      <c r="AD46" s="14" t="str">
        <f>IF((COUNTA(CurriculumDetail!AD320:AD325) &gt; 0), "x", "")</f>
        <v/>
      </c>
      <c r="AE46" s="14" t="str">
        <f>IF((COUNTA(CurriculumDetail!AE320:AE325) &gt; 0), "x", "")</f>
        <v/>
      </c>
      <c r="AF46" s="14" t="str">
        <f>IF((COUNTA(CurriculumDetail!AF320:AF325) &gt; 0), "x", "")</f>
        <v/>
      </c>
      <c r="AG46" s="14" t="str">
        <f>IF((COUNTA(CurriculumDetail!AG320:AG325) &gt; 0), "x", "")</f>
        <v/>
      </c>
      <c r="AH46" s="14" t="str">
        <f>IF((COUNTA(CurriculumDetail!AH320:AH325) &gt; 0), "x", "")</f>
        <v/>
      </c>
      <c r="AI46" s="14" t="str">
        <f>IF((COUNTA(CurriculumDetail!AI320:AI325) &gt; 0), "x", "")</f>
        <v/>
      </c>
      <c r="AJ46" s="14" t="str">
        <f>IF((COUNTA(CurriculumDetail!AJ320:AJ325) &gt; 0), "x", "")</f>
        <v/>
      </c>
    </row>
    <row r="47" spans="1:36">
      <c r="A47" t="s">
        <v>473</v>
      </c>
      <c r="B47" t="s">
        <v>523</v>
      </c>
      <c r="C47">
        <v>0</v>
      </c>
      <c r="D47">
        <v>0</v>
      </c>
      <c r="E47" t="b">
        <f>AND(OR(CurriculumDetail!F328&gt;0,CurriculumDetail!C328&lt;&gt;1),OR(CurriculumDetail!F329&gt;0,CurriculumDetail!C329&lt;&gt;1),OR(CurriculumDetail!F330&gt;0,CurriculumDetail!C330&lt;&gt;1))</f>
        <v>1</v>
      </c>
      <c r="F47" t="b">
        <f>AND(OR(CurriculumDetail!F328&gt;0,CurriculumDetail!C328&lt;&gt;2),OR(CurriculumDetail!F329&gt;0,CurriculumDetail!C329&lt;&gt;2),OR(CurriculumDetail!F330&gt;0,CurriculumDetail!C330&lt;&gt;2))</f>
        <v>1</v>
      </c>
      <c r="G47" t="str">
        <f>IF((COUNTA(CurriculumDetail!G327:G330) &gt; 0), "x", "")</f>
        <v/>
      </c>
      <c r="H47" s="14" t="str">
        <f>IF((COUNTA(CurriculumDetail!H327:H330) &gt; 0), "x", "")</f>
        <v/>
      </c>
      <c r="I47" s="14" t="str">
        <f>IF((COUNTA(CurriculumDetail!I327:I330) &gt; 0), "x", "")</f>
        <v/>
      </c>
      <c r="J47" s="14" t="str">
        <f>IF((COUNTA(CurriculumDetail!J327:J330) &gt; 0), "x", "")</f>
        <v/>
      </c>
      <c r="K47" s="14" t="str">
        <f>IF((COUNTA(CurriculumDetail!K327:K330) &gt; 0), "x", "")</f>
        <v/>
      </c>
      <c r="L47" s="14" t="str">
        <f>IF((COUNTA(CurriculumDetail!L327:L330) &gt; 0), "x", "")</f>
        <v/>
      </c>
      <c r="M47" s="14" t="str">
        <f>IF((COUNTA(CurriculumDetail!M327:M330) &gt; 0), "x", "")</f>
        <v/>
      </c>
      <c r="N47" s="14" t="str">
        <f>IF((COUNTA(CurriculumDetail!N327:N330) &gt; 0), "x", "")</f>
        <v/>
      </c>
      <c r="O47" s="14" t="str">
        <f>IF((COUNTA(CurriculumDetail!O327:O330) &gt; 0), "x", "")</f>
        <v/>
      </c>
      <c r="P47" s="14" t="str">
        <f>IF((COUNTA(CurriculumDetail!P327:P330) &gt; 0), "x", "")</f>
        <v/>
      </c>
      <c r="Q47" s="14" t="str">
        <f>IF((COUNTA(CurriculumDetail!Q327:Q330) &gt; 0), "x", "")</f>
        <v/>
      </c>
      <c r="R47" s="14" t="str">
        <f>IF((COUNTA(CurriculumDetail!R327:R330) &gt; 0), "x", "")</f>
        <v/>
      </c>
      <c r="S47" s="14" t="str">
        <f>IF((COUNTA(CurriculumDetail!S327:S330) &gt; 0), "x", "")</f>
        <v/>
      </c>
      <c r="T47" s="14" t="str">
        <f>IF((COUNTA(CurriculumDetail!T327:T330) &gt; 0), "x", "")</f>
        <v/>
      </c>
      <c r="U47" s="14" t="str">
        <f>IF((COUNTA(CurriculumDetail!U327:U330) &gt; 0), "x", "")</f>
        <v/>
      </c>
      <c r="V47" s="14" t="str">
        <f>IF((COUNTA(CurriculumDetail!V327:V330) &gt; 0), "x", "")</f>
        <v/>
      </c>
      <c r="W47" s="14" t="str">
        <f>IF((COUNTA(CurriculumDetail!W327:W330) &gt; 0), "x", "")</f>
        <v/>
      </c>
      <c r="X47" s="14" t="str">
        <f>IF((COUNTA(CurriculumDetail!X327:X330) &gt; 0), "x", "")</f>
        <v/>
      </c>
      <c r="Y47" s="14" t="str">
        <f>IF((COUNTA(CurriculumDetail!Y327:Y330) &gt; 0), "x", "")</f>
        <v/>
      </c>
      <c r="Z47" s="14" t="str">
        <f>IF((COUNTA(CurriculumDetail!Z327:Z330) &gt; 0), "x", "")</f>
        <v/>
      </c>
      <c r="AA47" s="14" t="str">
        <f>IF((COUNTA(CurriculumDetail!AA327:AA330) &gt; 0), "x", "")</f>
        <v/>
      </c>
      <c r="AB47" s="14" t="str">
        <f>IF((COUNTA(CurriculumDetail!AB327:AB330) &gt; 0), "x", "")</f>
        <v/>
      </c>
      <c r="AC47" s="14" t="str">
        <f>IF((COUNTA(CurriculumDetail!AC327:AC330) &gt; 0), "x", "")</f>
        <v/>
      </c>
      <c r="AD47" s="14" t="str">
        <f>IF((COUNTA(CurriculumDetail!AD327:AD330) &gt; 0), "x", "")</f>
        <v/>
      </c>
      <c r="AE47" s="14" t="str">
        <f>IF((COUNTA(CurriculumDetail!AE327:AE330) &gt; 0), "x", "")</f>
        <v/>
      </c>
      <c r="AF47" s="14" t="str">
        <f>IF((COUNTA(CurriculumDetail!AF327:AF330) &gt; 0), "x", "")</f>
        <v/>
      </c>
      <c r="AG47" s="14" t="str">
        <f>IF((COUNTA(CurriculumDetail!AG327:AG330) &gt; 0), "x", "")</f>
        <v/>
      </c>
      <c r="AH47" s="14" t="str">
        <f>IF((COUNTA(CurriculumDetail!AH327:AH330) &gt; 0), "x", "")</f>
        <v/>
      </c>
      <c r="AI47" s="14" t="str">
        <f>IF((COUNTA(CurriculumDetail!AI327:AI330) &gt; 0), "x", "")</f>
        <v/>
      </c>
      <c r="AJ47" s="14" t="str">
        <f>IF((COUNTA(CurriculumDetail!AJ327:AJ330) &gt; 0), "x", "")</f>
        <v/>
      </c>
    </row>
    <row r="48" spans="1:36">
      <c r="A48" t="s">
        <v>473</v>
      </c>
      <c r="B48" t="s">
        <v>518</v>
      </c>
      <c r="C48">
        <v>0</v>
      </c>
      <c r="D48">
        <v>0</v>
      </c>
      <c r="E48" t="b">
        <f>AND(OR(CurriculumDetail!F333&gt;0,CurriculumDetail!C333&lt;&gt;1),OR(CurriculumDetail!F334&gt;0,CurriculumDetail!C334&lt;&gt;1),OR(CurriculumDetail!F335&gt;0,CurriculumDetail!C335&lt;&gt;1),OR(CurriculumDetail!F336&gt;0,CurriculumDetail!C336&lt;&gt;1))</f>
        <v>1</v>
      </c>
      <c r="F48" t="b">
        <f>AND(OR(CurriculumDetail!F333&gt;0,CurriculumDetail!C333&lt;&gt;2),OR(CurriculumDetail!F334&gt;0,CurriculumDetail!C334&lt;&gt;2),OR(CurriculumDetail!F335&gt;0,CurriculumDetail!C335&lt;&gt;2),OR(CurriculumDetail!F336&gt;0,CurriculumDetail!C336&lt;&gt;2))</f>
        <v>1</v>
      </c>
      <c r="G48" t="str">
        <f>IF((COUNTA(CurriculumDetail!G332:G336) &gt; 0), "x", "")</f>
        <v/>
      </c>
      <c r="H48" s="14" t="str">
        <f>IF((COUNTA(CurriculumDetail!H332:H336) &gt; 0), "x", "")</f>
        <v/>
      </c>
      <c r="I48" s="14" t="str">
        <f>IF((COUNTA(CurriculumDetail!I332:I336) &gt; 0), "x", "")</f>
        <v/>
      </c>
      <c r="J48" s="14" t="str">
        <f>IF((COUNTA(CurriculumDetail!J332:J336) &gt; 0), "x", "")</f>
        <v/>
      </c>
      <c r="K48" s="14" t="str">
        <f>IF((COUNTA(CurriculumDetail!K332:K336) &gt; 0), "x", "")</f>
        <v/>
      </c>
      <c r="L48" s="14" t="str">
        <f>IF((COUNTA(CurriculumDetail!L332:L336) &gt; 0), "x", "")</f>
        <v/>
      </c>
      <c r="M48" s="14" t="str">
        <f>IF((COUNTA(CurriculumDetail!M332:M336) &gt; 0), "x", "")</f>
        <v/>
      </c>
      <c r="N48" s="14" t="str">
        <f>IF((COUNTA(CurriculumDetail!N332:N336) &gt; 0), "x", "")</f>
        <v/>
      </c>
      <c r="O48" s="14" t="str">
        <f>IF((COUNTA(CurriculumDetail!O332:O336) &gt; 0), "x", "")</f>
        <v/>
      </c>
      <c r="P48" s="14" t="str">
        <f>IF((COUNTA(CurriculumDetail!P332:P336) &gt; 0), "x", "")</f>
        <v/>
      </c>
      <c r="Q48" s="14" t="str">
        <f>IF((COUNTA(CurriculumDetail!Q332:Q336) &gt; 0), "x", "")</f>
        <v/>
      </c>
      <c r="R48" s="14" t="str">
        <f>IF((COUNTA(CurriculumDetail!R332:R336) &gt; 0), "x", "")</f>
        <v/>
      </c>
      <c r="S48" s="14" t="str">
        <f>IF((COUNTA(CurriculumDetail!S332:S336) &gt; 0), "x", "")</f>
        <v/>
      </c>
      <c r="T48" s="14" t="str">
        <f>IF((COUNTA(CurriculumDetail!T332:T336) &gt; 0), "x", "")</f>
        <v/>
      </c>
      <c r="U48" s="14" t="str">
        <f>IF((COUNTA(CurriculumDetail!U332:U336) &gt; 0), "x", "")</f>
        <v/>
      </c>
      <c r="V48" s="14" t="str">
        <f>IF((COUNTA(CurriculumDetail!V332:V336) &gt; 0), "x", "")</f>
        <v/>
      </c>
      <c r="W48" s="14" t="str">
        <f>IF((COUNTA(CurriculumDetail!W332:W336) &gt; 0), "x", "")</f>
        <v/>
      </c>
      <c r="X48" s="14" t="str">
        <f>IF((COUNTA(CurriculumDetail!X332:X336) &gt; 0), "x", "")</f>
        <v/>
      </c>
      <c r="Y48" s="14" t="str">
        <f>IF((COUNTA(CurriculumDetail!Y332:Y336) &gt; 0), "x", "")</f>
        <v/>
      </c>
      <c r="Z48" s="14" t="str">
        <f>IF((COUNTA(CurriculumDetail!Z332:Z336) &gt; 0), "x", "")</f>
        <v/>
      </c>
      <c r="AA48" s="14" t="str">
        <f>IF((COUNTA(CurriculumDetail!AA332:AA336) &gt; 0), "x", "")</f>
        <v/>
      </c>
      <c r="AB48" s="14" t="str">
        <f>IF((COUNTA(CurriculumDetail!AB332:AB336) &gt; 0), "x", "")</f>
        <v/>
      </c>
      <c r="AC48" s="14" t="str">
        <f>IF((COUNTA(CurriculumDetail!AC332:AC336) &gt; 0), "x", "")</f>
        <v/>
      </c>
      <c r="AD48" s="14" t="str">
        <f>IF((COUNTA(CurriculumDetail!AD332:AD336) &gt; 0), "x", "")</f>
        <v/>
      </c>
      <c r="AE48" s="14" t="str">
        <f>IF((COUNTA(CurriculumDetail!AE332:AE336) &gt; 0), "x", "")</f>
        <v/>
      </c>
      <c r="AF48" s="14" t="str">
        <f>IF((COUNTA(CurriculumDetail!AF332:AF336) &gt; 0), "x", "")</f>
        <v/>
      </c>
      <c r="AG48" s="14" t="str">
        <f>IF((COUNTA(CurriculumDetail!AG332:AG336) &gt; 0), "x", "")</f>
        <v/>
      </c>
      <c r="AH48" s="14" t="str">
        <f>IF((COUNTA(CurriculumDetail!AH332:AH336) &gt; 0), "x", "")</f>
        <v/>
      </c>
      <c r="AI48" s="14" t="str">
        <f>IF((COUNTA(CurriculumDetail!AI332:AI336) &gt; 0), "x", "")</f>
        <v/>
      </c>
      <c r="AJ48" s="14" t="str">
        <f>IF((COUNTA(CurriculumDetail!AJ332:AJ336) &gt; 0), "x", "")</f>
        <v/>
      </c>
    </row>
    <row r="49" spans="1:36">
      <c r="A49" t="s">
        <v>473</v>
      </c>
      <c r="B49" t="s">
        <v>759</v>
      </c>
      <c r="C49">
        <v>0</v>
      </c>
      <c r="D49">
        <v>0</v>
      </c>
      <c r="E49" t="b">
        <f>AND(OR(CurriculumDetail!F339&gt;0,CurriculumDetail!C339&lt;&gt;1),OR(CurriculumDetail!F340&gt;0,CurriculumDetail!C340&lt;&gt;1))</f>
        <v>1</v>
      </c>
      <c r="F49" t="b">
        <f>AND(OR(CurriculumDetail!F339&gt;0,CurriculumDetail!C339&lt;&gt;2),OR(CurriculumDetail!F340&gt;0,CurriculumDetail!C340&lt;&gt;2))</f>
        <v>1</v>
      </c>
      <c r="G49" t="str">
        <f>IF((COUNTA(CurriculumDetail!G338:G340) &gt; 0), "x", "")</f>
        <v/>
      </c>
      <c r="H49" s="14" t="str">
        <f>IF((COUNTA(CurriculumDetail!H338:H340) &gt; 0), "x", "")</f>
        <v/>
      </c>
      <c r="I49" s="14" t="str">
        <f>IF((COUNTA(CurriculumDetail!I338:I340) &gt; 0), "x", "")</f>
        <v/>
      </c>
      <c r="J49" s="14" t="str">
        <f>IF((COUNTA(CurriculumDetail!J338:J340) &gt; 0), "x", "")</f>
        <v/>
      </c>
      <c r="K49" s="14" t="str">
        <f>IF((COUNTA(CurriculumDetail!K338:K340) &gt; 0), "x", "")</f>
        <v/>
      </c>
      <c r="L49" s="14" t="str">
        <f>IF((COUNTA(CurriculumDetail!L338:L340) &gt; 0), "x", "")</f>
        <v/>
      </c>
      <c r="M49" s="14" t="str">
        <f>IF((COUNTA(CurriculumDetail!M338:M340) &gt; 0), "x", "")</f>
        <v/>
      </c>
      <c r="N49" s="14" t="str">
        <f>IF((COUNTA(CurriculumDetail!N338:N340) &gt; 0), "x", "")</f>
        <v/>
      </c>
      <c r="O49" s="14" t="str">
        <f>IF((COUNTA(CurriculumDetail!O338:O340) &gt; 0), "x", "")</f>
        <v/>
      </c>
      <c r="P49" s="14" t="str">
        <f>IF((COUNTA(CurriculumDetail!P338:P340) &gt; 0), "x", "")</f>
        <v/>
      </c>
      <c r="Q49" s="14" t="str">
        <f>IF((COUNTA(CurriculumDetail!Q338:Q340) &gt; 0), "x", "")</f>
        <v/>
      </c>
      <c r="R49" s="14" t="str">
        <f>IF((COUNTA(CurriculumDetail!R338:R340) &gt; 0), "x", "")</f>
        <v/>
      </c>
      <c r="S49" s="14" t="str">
        <f>IF((COUNTA(CurriculumDetail!S338:S340) &gt; 0), "x", "")</f>
        <v/>
      </c>
      <c r="T49" s="14" t="str">
        <f>IF((COUNTA(CurriculumDetail!T338:T340) &gt; 0), "x", "")</f>
        <v/>
      </c>
      <c r="U49" s="14" t="str">
        <f>IF((COUNTA(CurriculumDetail!U338:U340) &gt; 0), "x", "")</f>
        <v/>
      </c>
      <c r="V49" s="14" t="str">
        <f>IF((COUNTA(CurriculumDetail!V338:V340) &gt; 0), "x", "")</f>
        <v/>
      </c>
      <c r="W49" s="14" t="str">
        <f>IF((COUNTA(CurriculumDetail!W338:W340) &gt; 0), "x", "")</f>
        <v/>
      </c>
      <c r="X49" s="14" t="str">
        <f>IF((COUNTA(CurriculumDetail!X338:X340) &gt; 0), "x", "")</f>
        <v/>
      </c>
      <c r="Y49" s="14" t="str">
        <f>IF((COUNTA(CurriculumDetail!Y338:Y340) &gt; 0), "x", "")</f>
        <v/>
      </c>
      <c r="Z49" s="14" t="str">
        <f>IF((COUNTA(CurriculumDetail!Z338:Z340) &gt; 0), "x", "")</f>
        <v/>
      </c>
      <c r="AA49" s="14" t="str">
        <f>IF((COUNTA(CurriculumDetail!AA338:AA340) &gt; 0), "x", "")</f>
        <v/>
      </c>
      <c r="AB49" s="14" t="str">
        <f>IF((COUNTA(CurriculumDetail!AB338:AB340) &gt; 0), "x", "")</f>
        <v/>
      </c>
      <c r="AC49" s="14" t="str">
        <f>IF((COUNTA(CurriculumDetail!AC338:AC340) &gt; 0), "x", "")</f>
        <v/>
      </c>
      <c r="AD49" s="14" t="str">
        <f>IF((COUNTA(CurriculumDetail!AD338:AD340) &gt; 0), "x", "")</f>
        <v/>
      </c>
      <c r="AE49" s="14" t="str">
        <f>IF((COUNTA(CurriculumDetail!AE338:AE340) &gt; 0), "x", "")</f>
        <v/>
      </c>
      <c r="AF49" s="14" t="str">
        <f>IF((COUNTA(CurriculumDetail!AF338:AF340) &gt; 0), "x", "")</f>
        <v/>
      </c>
      <c r="AG49" s="14" t="str">
        <f>IF((COUNTA(CurriculumDetail!AG338:AG340) &gt; 0), "x", "")</f>
        <v/>
      </c>
      <c r="AH49" s="14" t="str">
        <f>IF((COUNTA(CurriculumDetail!AH338:AH340) &gt; 0), "x", "")</f>
        <v/>
      </c>
      <c r="AI49" s="14" t="str">
        <f>IF((COUNTA(CurriculumDetail!AI338:AI340) &gt; 0), "x", "")</f>
        <v/>
      </c>
      <c r="AJ49" s="14" t="str">
        <f>IF((COUNTA(CurriculumDetail!AJ338:AJ340) &gt; 0), "x", "")</f>
        <v/>
      </c>
    </row>
    <row r="50" spans="1:36">
      <c r="A50" t="s">
        <v>473</v>
      </c>
      <c r="B50" t="s">
        <v>845</v>
      </c>
      <c r="C50">
        <v>0</v>
      </c>
      <c r="D50">
        <v>0</v>
      </c>
      <c r="E50" t="b">
        <f>AND(OR(CurriculumDetail!F343&gt;0,CurriculumDetail!C343&lt;&gt;1),OR(CurriculumDetail!F344&gt;0,CurriculumDetail!C344&lt;&gt;1),OR(CurriculumDetail!F345&gt;0,CurriculumDetail!C345&lt;&gt;1),OR(CurriculumDetail!F346&gt;0,CurriculumDetail!C346&lt;&gt;1),OR(CurriculumDetail!F347&gt;0,CurriculumDetail!C347&lt;&gt;1))</f>
        <v>1</v>
      </c>
      <c r="F50" t="b">
        <f>AND(OR(CurriculumDetail!F343&gt;0,CurriculumDetail!C343&lt;&gt;2),OR(CurriculumDetail!F344&gt;0,CurriculumDetail!C344&lt;&gt;2),OR(CurriculumDetail!F345&gt;0,CurriculumDetail!C345&lt;&gt;2),OR(CurriculumDetail!F346&gt;0,CurriculumDetail!C346&lt;&gt;2),OR(CurriculumDetail!F347&gt;0,CurriculumDetail!C347&lt;&gt;2))</f>
        <v>1</v>
      </c>
      <c r="G50" t="str">
        <f>IF((COUNTA(CurriculumDetail!G342:G347) &gt; 0), "x", "")</f>
        <v/>
      </c>
      <c r="H50" s="14" t="str">
        <f>IF((COUNTA(CurriculumDetail!H342:H347) &gt; 0), "x", "")</f>
        <v/>
      </c>
      <c r="I50" s="14" t="str">
        <f>IF((COUNTA(CurriculumDetail!I342:I347) &gt; 0), "x", "")</f>
        <v/>
      </c>
      <c r="J50" s="14" t="str">
        <f>IF((COUNTA(CurriculumDetail!J342:J347) &gt; 0), "x", "")</f>
        <v/>
      </c>
      <c r="K50" s="14" t="str">
        <f>IF((COUNTA(CurriculumDetail!K342:K347) &gt; 0), "x", "")</f>
        <v/>
      </c>
      <c r="L50" s="14" t="str">
        <f>IF((COUNTA(CurriculumDetail!L342:L347) &gt; 0), "x", "")</f>
        <v/>
      </c>
      <c r="M50" s="14" t="str">
        <f>IF((COUNTA(CurriculumDetail!M342:M347) &gt; 0), "x", "")</f>
        <v/>
      </c>
      <c r="N50" s="14" t="str">
        <f>IF((COUNTA(CurriculumDetail!N342:N347) &gt; 0), "x", "")</f>
        <v/>
      </c>
      <c r="O50" s="14" t="str">
        <f>IF((COUNTA(CurriculumDetail!O342:O347) &gt; 0), "x", "")</f>
        <v/>
      </c>
      <c r="P50" s="14" t="str">
        <f>IF((COUNTA(CurriculumDetail!P342:P347) &gt; 0), "x", "")</f>
        <v/>
      </c>
      <c r="Q50" s="14" t="str">
        <f>IF((COUNTA(CurriculumDetail!Q342:Q347) &gt; 0), "x", "")</f>
        <v/>
      </c>
      <c r="R50" s="14" t="str">
        <f>IF((COUNTA(CurriculumDetail!R342:R347) &gt; 0), "x", "")</f>
        <v/>
      </c>
      <c r="S50" s="14" t="str">
        <f>IF((COUNTA(CurriculumDetail!S342:S347) &gt; 0), "x", "")</f>
        <v/>
      </c>
      <c r="T50" s="14" t="str">
        <f>IF((COUNTA(CurriculumDetail!T342:T347) &gt; 0), "x", "")</f>
        <v/>
      </c>
      <c r="U50" s="14" t="str">
        <f>IF((COUNTA(CurriculumDetail!U342:U347) &gt; 0), "x", "")</f>
        <v/>
      </c>
      <c r="V50" s="14" t="str">
        <f>IF((COUNTA(CurriculumDetail!V342:V347) &gt; 0), "x", "")</f>
        <v/>
      </c>
      <c r="W50" s="14" t="str">
        <f>IF((COUNTA(CurriculumDetail!W342:W347) &gt; 0), "x", "")</f>
        <v/>
      </c>
      <c r="X50" s="14" t="str">
        <f>IF((COUNTA(CurriculumDetail!X342:X347) &gt; 0), "x", "")</f>
        <v/>
      </c>
      <c r="Y50" s="14" t="str">
        <f>IF((COUNTA(CurriculumDetail!Y342:Y347) &gt; 0), "x", "")</f>
        <v/>
      </c>
      <c r="Z50" s="14" t="str">
        <f>IF((COUNTA(CurriculumDetail!Z342:Z347) &gt; 0), "x", "")</f>
        <v/>
      </c>
      <c r="AA50" s="14" t="str">
        <f>IF((COUNTA(CurriculumDetail!AA342:AA347) &gt; 0), "x", "")</f>
        <v/>
      </c>
      <c r="AB50" s="14" t="str">
        <f>IF((COUNTA(CurriculumDetail!AB342:AB347) &gt; 0), "x", "")</f>
        <v/>
      </c>
      <c r="AC50" s="14" t="str">
        <f>IF((COUNTA(CurriculumDetail!AC342:AC347) &gt; 0), "x", "")</f>
        <v/>
      </c>
      <c r="AD50" s="14" t="str">
        <f>IF((COUNTA(CurriculumDetail!AD342:AD347) &gt; 0), "x", "")</f>
        <v/>
      </c>
      <c r="AE50" s="14" t="str">
        <f>IF((COUNTA(CurriculumDetail!AE342:AE347) &gt; 0), "x", "")</f>
        <v/>
      </c>
      <c r="AF50" s="14" t="str">
        <f>IF((COUNTA(CurriculumDetail!AF342:AF347) &gt; 0), "x", "")</f>
        <v/>
      </c>
      <c r="AG50" s="14" t="str">
        <f>IF((COUNTA(CurriculumDetail!AG342:AG347) &gt; 0), "x", "")</f>
        <v/>
      </c>
      <c r="AH50" s="14" t="str">
        <f>IF((COUNTA(CurriculumDetail!AH342:AH347) &gt; 0), "x", "")</f>
        <v/>
      </c>
      <c r="AI50" s="14" t="str">
        <f>IF((COUNTA(CurriculumDetail!AI342:AI347) &gt; 0), "x", "")</f>
        <v/>
      </c>
      <c r="AJ50" s="14" t="str">
        <f>IF((COUNTA(CurriculumDetail!AJ342:AJ347) &gt; 0), "x", "")</f>
        <v/>
      </c>
    </row>
    <row r="51" spans="1:36">
      <c r="A51" t="s">
        <v>473</v>
      </c>
      <c r="B51" t="s">
        <v>157</v>
      </c>
      <c r="C51">
        <v>0</v>
      </c>
      <c r="D51">
        <v>0</v>
      </c>
      <c r="E51" t="b">
        <f>AND(OR(CurriculumDetail!F350&gt;0,CurriculumDetail!C350&lt;&gt;1),OR(CurriculumDetail!F351&gt;0,CurriculumDetail!C351&lt;&gt;1),OR(CurriculumDetail!F352&gt;0,CurriculumDetail!C352&lt;&gt;1))</f>
        <v>1</v>
      </c>
      <c r="F51" t="b">
        <f>AND(OR(CurriculumDetail!F350&gt;0,CurriculumDetail!C350&lt;&gt;2),OR(CurriculumDetail!F351&gt;0,CurriculumDetail!C351&lt;&gt;2),OR(CurriculumDetail!F352&gt;0,CurriculumDetail!C352&lt;&gt;2))</f>
        <v>1</v>
      </c>
      <c r="G51" t="str">
        <f>IF((COUNTA(CurriculumDetail!G349:G352) &gt; 0), "x", "")</f>
        <v/>
      </c>
      <c r="H51" s="14" t="str">
        <f>IF((COUNTA(CurriculumDetail!H349:H352) &gt; 0), "x", "")</f>
        <v/>
      </c>
      <c r="I51" s="14" t="str">
        <f>IF((COUNTA(CurriculumDetail!I349:I352) &gt; 0), "x", "")</f>
        <v/>
      </c>
      <c r="J51" s="14" t="str">
        <f>IF((COUNTA(CurriculumDetail!J349:J352) &gt; 0), "x", "")</f>
        <v/>
      </c>
      <c r="K51" s="14" t="str">
        <f>IF((COUNTA(CurriculumDetail!K349:K352) &gt; 0), "x", "")</f>
        <v/>
      </c>
      <c r="L51" s="14" t="str">
        <f>IF((COUNTA(CurriculumDetail!L349:L352) &gt; 0), "x", "")</f>
        <v/>
      </c>
      <c r="M51" s="14" t="str">
        <f>IF((COUNTA(CurriculumDetail!M349:M352) &gt; 0), "x", "")</f>
        <v/>
      </c>
      <c r="N51" s="14" t="str">
        <f>IF((COUNTA(CurriculumDetail!N349:N352) &gt; 0), "x", "")</f>
        <v/>
      </c>
      <c r="O51" s="14" t="str">
        <f>IF((COUNTA(CurriculumDetail!O349:O352) &gt; 0), "x", "")</f>
        <v/>
      </c>
      <c r="P51" s="14" t="str">
        <f>IF((COUNTA(CurriculumDetail!P349:P352) &gt; 0), "x", "")</f>
        <v/>
      </c>
      <c r="Q51" s="14" t="str">
        <f>IF((COUNTA(CurriculumDetail!Q349:Q352) &gt; 0), "x", "")</f>
        <v/>
      </c>
      <c r="R51" s="14" t="str">
        <f>IF((COUNTA(CurriculumDetail!R349:R352) &gt; 0), "x", "")</f>
        <v/>
      </c>
      <c r="S51" s="14" t="str">
        <f>IF((COUNTA(CurriculumDetail!S349:S352) &gt; 0), "x", "")</f>
        <v/>
      </c>
      <c r="T51" s="14" t="str">
        <f>IF((COUNTA(CurriculumDetail!T349:T352) &gt; 0), "x", "")</f>
        <v/>
      </c>
      <c r="U51" s="14" t="str">
        <f>IF((COUNTA(CurriculumDetail!U349:U352) &gt; 0), "x", "")</f>
        <v/>
      </c>
      <c r="V51" s="14" t="str">
        <f>IF((COUNTA(CurriculumDetail!V349:V352) &gt; 0), "x", "")</f>
        <v/>
      </c>
      <c r="W51" s="14" t="str">
        <f>IF((COUNTA(CurriculumDetail!W349:W352) &gt; 0), "x", "")</f>
        <v/>
      </c>
      <c r="X51" s="14" t="str">
        <f>IF((COUNTA(CurriculumDetail!X349:X352) &gt; 0), "x", "")</f>
        <v/>
      </c>
      <c r="Y51" s="14" t="str">
        <f>IF((COUNTA(CurriculumDetail!Y349:Y352) &gt; 0), "x", "")</f>
        <v/>
      </c>
      <c r="Z51" s="14" t="str">
        <f>IF((COUNTA(CurriculumDetail!Z349:Z352) &gt; 0), "x", "")</f>
        <v/>
      </c>
      <c r="AA51" s="14" t="str">
        <f>IF((COUNTA(CurriculumDetail!AA349:AA352) &gt; 0), "x", "")</f>
        <v/>
      </c>
      <c r="AB51" s="14" t="str">
        <f>IF((COUNTA(CurriculumDetail!AB349:AB352) &gt; 0), "x", "")</f>
        <v/>
      </c>
      <c r="AC51" s="14" t="str">
        <f>IF((COUNTA(CurriculumDetail!AC349:AC352) &gt; 0), "x", "")</f>
        <v/>
      </c>
      <c r="AD51" s="14" t="str">
        <f>IF((COUNTA(CurriculumDetail!AD349:AD352) &gt; 0), "x", "")</f>
        <v/>
      </c>
      <c r="AE51" s="14" t="str">
        <f>IF((COUNTA(CurriculumDetail!AE349:AE352) &gt; 0), "x", "")</f>
        <v/>
      </c>
      <c r="AF51" s="14" t="str">
        <f>IF((COUNTA(CurriculumDetail!AF349:AF352) &gt; 0), "x", "")</f>
        <v/>
      </c>
      <c r="AG51" s="14" t="str">
        <f>IF((COUNTA(CurriculumDetail!AG349:AG352) &gt; 0), "x", "")</f>
        <v/>
      </c>
      <c r="AH51" s="14" t="str">
        <f>IF((COUNTA(CurriculumDetail!AH349:AH352) &gt; 0), "x", "")</f>
        <v/>
      </c>
      <c r="AI51" s="14" t="str">
        <f>IF((COUNTA(CurriculumDetail!AI349:AI352) &gt; 0), "x", "")</f>
        <v/>
      </c>
      <c r="AJ51" s="14" t="str">
        <f>IF((COUNTA(CurriculumDetail!AJ349:AJ352) &gt; 0), "x", "")</f>
        <v/>
      </c>
    </row>
    <row r="52" spans="1:36">
      <c r="A52" t="s">
        <v>473</v>
      </c>
      <c r="B52" t="s">
        <v>455</v>
      </c>
      <c r="C52">
        <v>0</v>
      </c>
      <c r="D52">
        <v>0</v>
      </c>
      <c r="E52" t="b">
        <f>AND(OR(CurriculumDetail!F355&gt;0,CurriculumDetail!C355&lt;&gt;1),OR(CurriculumDetail!F356&gt;0,CurriculumDetail!C356&lt;&gt;1),OR(CurriculumDetail!F357&gt;0,CurriculumDetail!C357&lt;&gt;1),OR(CurriculumDetail!F358&gt;0,CurriculumDetail!C358&lt;&gt;1),OR(CurriculumDetail!F359&gt;0,CurriculumDetail!C359&lt;&gt;1),OR(CurriculumDetail!F360&gt;0,CurriculumDetail!C360&lt;&gt;1))</f>
        <v>1</v>
      </c>
      <c r="F52" t="b">
        <f>AND(OR(CurriculumDetail!F355&gt;0,CurriculumDetail!C355&lt;&gt;2),OR(CurriculumDetail!F356&gt;0,CurriculumDetail!C356&lt;&gt;2),OR(CurriculumDetail!F357&gt;0,CurriculumDetail!C357&lt;&gt;2),OR(CurriculumDetail!F358&gt;0,CurriculumDetail!C358&lt;&gt;2),OR(CurriculumDetail!F359&gt;0,CurriculumDetail!C359&lt;&gt;2),OR(CurriculumDetail!F360&gt;0,CurriculumDetail!C360&lt;&gt;2))</f>
        <v>1</v>
      </c>
      <c r="G52" t="str">
        <f>IF((COUNTA(CurriculumDetail!G354:G360) &gt; 0), "x", "")</f>
        <v/>
      </c>
      <c r="H52" s="14" t="str">
        <f>IF((COUNTA(CurriculumDetail!H354:H360) &gt; 0), "x", "")</f>
        <v/>
      </c>
      <c r="I52" s="14" t="str">
        <f>IF((COUNTA(CurriculumDetail!I354:I360) &gt; 0), "x", "")</f>
        <v/>
      </c>
      <c r="J52" s="14" t="str">
        <f>IF((COUNTA(CurriculumDetail!J354:J360) &gt; 0), "x", "")</f>
        <v/>
      </c>
      <c r="K52" s="14" t="str">
        <f>IF((COUNTA(CurriculumDetail!K354:K360) &gt; 0), "x", "")</f>
        <v/>
      </c>
      <c r="L52" s="14" t="str">
        <f>IF((COUNTA(CurriculumDetail!L354:L360) &gt; 0), "x", "")</f>
        <v/>
      </c>
      <c r="M52" s="14" t="str">
        <f>IF((COUNTA(CurriculumDetail!M354:M360) &gt; 0), "x", "")</f>
        <v/>
      </c>
      <c r="N52" s="14" t="str">
        <f>IF((COUNTA(CurriculumDetail!N354:N360) &gt; 0), "x", "")</f>
        <v/>
      </c>
      <c r="O52" s="14" t="str">
        <f>IF((COUNTA(CurriculumDetail!O354:O360) &gt; 0), "x", "")</f>
        <v/>
      </c>
      <c r="P52" s="14" t="str">
        <f>IF((COUNTA(CurriculumDetail!P354:P360) &gt; 0), "x", "")</f>
        <v/>
      </c>
      <c r="Q52" s="14" t="str">
        <f>IF((COUNTA(CurriculumDetail!Q354:Q360) &gt; 0), "x", "")</f>
        <v/>
      </c>
      <c r="R52" s="14" t="str">
        <f>IF((COUNTA(CurriculumDetail!R354:R360) &gt; 0), "x", "")</f>
        <v/>
      </c>
      <c r="S52" s="14" t="str">
        <f>IF((COUNTA(CurriculumDetail!S354:S360) &gt; 0), "x", "")</f>
        <v/>
      </c>
      <c r="T52" s="14" t="str">
        <f>IF((COUNTA(CurriculumDetail!T354:T360) &gt; 0), "x", "")</f>
        <v/>
      </c>
      <c r="U52" s="14" t="str">
        <f>IF((COUNTA(CurriculumDetail!U354:U360) &gt; 0), "x", "")</f>
        <v/>
      </c>
      <c r="V52" s="14" t="str">
        <f>IF((COUNTA(CurriculumDetail!V354:V360) &gt; 0), "x", "")</f>
        <v/>
      </c>
      <c r="W52" s="14" t="str">
        <f>IF((COUNTA(CurriculumDetail!W354:W360) &gt; 0), "x", "")</f>
        <v/>
      </c>
      <c r="X52" s="14" t="str">
        <f>IF((COUNTA(CurriculumDetail!X354:X360) &gt; 0), "x", "")</f>
        <v/>
      </c>
      <c r="Y52" s="14" t="str">
        <f>IF((COUNTA(CurriculumDetail!Y354:Y360) &gt; 0), "x", "")</f>
        <v/>
      </c>
      <c r="Z52" s="14" t="str">
        <f>IF((COUNTA(CurriculumDetail!Z354:Z360) &gt; 0), "x", "")</f>
        <v/>
      </c>
      <c r="AA52" s="14" t="str">
        <f>IF((COUNTA(CurriculumDetail!AA354:AA360) &gt; 0), "x", "")</f>
        <v/>
      </c>
      <c r="AB52" s="14" t="str">
        <f>IF((COUNTA(CurriculumDetail!AB354:AB360) &gt; 0), "x", "")</f>
        <v/>
      </c>
      <c r="AC52" s="14" t="str">
        <f>IF((COUNTA(CurriculumDetail!AC354:AC360) &gt; 0), "x", "")</f>
        <v/>
      </c>
      <c r="AD52" s="14" t="str">
        <f>IF((COUNTA(CurriculumDetail!AD354:AD360) &gt; 0), "x", "")</f>
        <v/>
      </c>
      <c r="AE52" s="14" t="str">
        <f>IF((COUNTA(CurriculumDetail!AE354:AE360) &gt; 0), "x", "")</f>
        <v/>
      </c>
      <c r="AF52" s="14" t="str">
        <f>IF((COUNTA(CurriculumDetail!AF354:AF360) &gt; 0), "x", "")</f>
        <v/>
      </c>
      <c r="AG52" s="14" t="str">
        <f>IF((COUNTA(CurriculumDetail!AG354:AG360) &gt; 0), "x", "")</f>
        <v/>
      </c>
      <c r="AH52" s="14" t="str">
        <f>IF((COUNTA(CurriculumDetail!AH354:AH360) &gt; 0), "x", "")</f>
        <v/>
      </c>
      <c r="AI52" s="14" t="str">
        <f>IF((COUNTA(CurriculumDetail!AI354:AI360) &gt; 0), "x", "")</f>
        <v/>
      </c>
      <c r="AJ52" s="14" t="str">
        <f>IF((COUNTA(CurriculumDetail!AJ354:AJ360) &gt; 0), "x", "")</f>
        <v/>
      </c>
    </row>
    <row r="53" spans="1:36">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row>
    <row r="54" spans="1:36">
      <c r="A54" t="s">
        <v>561</v>
      </c>
      <c r="B54" t="s">
        <v>1179</v>
      </c>
      <c r="C54">
        <v>1</v>
      </c>
      <c r="D54">
        <v>2</v>
      </c>
      <c r="E54" t="b">
        <f>AND(OR(CurriculumDetail!F363&gt;0,CurriculumDetail!C363&lt;&gt;1),OR(CurriculumDetail!F364&gt;0,CurriculumDetail!C364&lt;&gt;1),OR(CurriculumDetail!F365&gt;0,CurriculumDetail!C365&lt;&gt;1),OR(CurriculumDetail!F366&gt;0,CurriculumDetail!C366&lt;&gt;1),OR(CurriculumDetail!F367&gt;0,CurriculumDetail!C367&lt;&gt;1))</f>
        <v>1</v>
      </c>
      <c r="F54" t="b">
        <f>AND(OR(CurriculumDetail!F363&gt;0,CurriculumDetail!C363&lt;&gt;2),OR(CurriculumDetail!F364&gt;0,CurriculumDetail!C364&lt;&gt;2),OR(CurriculumDetail!F365&gt;0,CurriculumDetail!C365&lt;&gt;2),OR(CurriculumDetail!F366&gt;0,CurriculumDetail!C366&lt;&gt;2),OR(CurriculumDetail!F367&gt;0,CurriculumDetail!C367&lt;&gt;2))</f>
        <v>1</v>
      </c>
      <c r="G54" t="str">
        <f>IF((COUNTA(CurriculumDetail!G362:G367) &gt; 0), "x", "")</f>
        <v/>
      </c>
      <c r="H54" s="14" t="str">
        <f>IF((COUNTA(CurriculumDetail!H362:H367) &gt; 0), "x", "")</f>
        <v/>
      </c>
      <c r="I54" s="14" t="str">
        <f>IF((COUNTA(CurriculumDetail!I362:I367) &gt; 0), "x", "")</f>
        <v/>
      </c>
      <c r="J54" s="14" t="str">
        <f>IF((COUNTA(CurriculumDetail!J362:J367) &gt; 0), "x", "")</f>
        <v/>
      </c>
      <c r="K54" s="14" t="str">
        <f>IF((COUNTA(CurriculumDetail!K362:K367) &gt; 0), "x", "")</f>
        <v/>
      </c>
      <c r="L54" s="14" t="str">
        <f>IF((COUNTA(CurriculumDetail!L362:L367) &gt; 0), "x", "")</f>
        <v>x</v>
      </c>
      <c r="M54" s="14" t="str">
        <f>IF((COUNTA(CurriculumDetail!M362:M367) &gt; 0), "x", "")</f>
        <v/>
      </c>
      <c r="N54" s="14" t="str">
        <f>IF((COUNTA(CurriculumDetail!N362:N367) &gt; 0), "x", "")</f>
        <v/>
      </c>
      <c r="O54" s="14" t="str">
        <f>IF((COUNTA(CurriculumDetail!O362:O367) &gt; 0), "x", "")</f>
        <v/>
      </c>
      <c r="P54" s="14" t="str">
        <f>IF((COUNTA(CurriculumDetail!P362:P367) &gt; 0), "x", "")</f>
        <v>x</v>
      </c>
      <c r="Q54" s="14" t="str">
        <f>IF((COUNTA(CurriculumDetail!Q362:Q367) &gt; 0), "x", "")</f>
        <v/>
      </c>
      <c r="R54" s="14" t="str">
        <f>IF((COUNTA(CurriculumDetail!R362:R367) &gt; 0), "x", "")</f>
        <v/>
      </c>
      <c r="S54" s="14" t="str">
        <f>IF((COUNTA(CurriculumDetail!S362:S367) &gt; 0), "x", "")</f>
        <v/>
      </c>
      <c r="T54" s="14" t="str">
        <f>IF((COUNTA(CurriculumDetail!T362:T367) &gt; 0), "x", "")</f>
        <v/>
      </c>
      <c r="U54" s="14" t="str">
        <f>IF((COUNTA(CurriculumDetail!U362:U367) &gt; 0), "x", "")</f>
        <v>x</v>
      </c>
      <c r="V54" s="14" t="str">
        <f>IF((COUNTA(CurriculumDetail!V362:V367) &gt; 0), "x", "")</f>
        <v/>
      </c>
      <c r="W54" s="14" t="str">
        <f>IF((COUNTA(CurriculumDetail!W362:W367) &gt; 0), "x", "")</f>
        <v>x</v>
      </c>
      <c r="X54" s="14" t="str">
        <f>IF((COUNTA(CurriculumDetail!X362:X367) &gt; 0), "x", "")</f>
        <v/>
      </c>
      <c r="Y54" s="14" t="str">
        <f>IF((COUNTA(CurriculumDetail!Y362:Y367) &gt; 0), "x", "")</f>
        <v/>
      </c>
      <c r="Z54" s="14" t="str">
        <f>IF((COUNTA(CurriculumDetail!Z362:Z367) &gt; 0), "x", "")</f>
        <v/>
      </c>
      <c r="AA54" s="14" t="str">
        <f>IF((COUNTA(CurriculumDetail!AA362:AA367) &gt; 0), "x", "")</f>
        <v/>
      </c>
      <c r="AB54" s="14" t="str">
        <f>IF((COUNTA(CurriculumDetail!AB362:AB367) &gt; 0), "x", "")</f>
        <v/>
      </c>
      <c r="AC54" s="14" t="str">
        <f>IF((COUNTA(CurriculumDetail!AC362:AC367) &gt; 0), "x", "")</f>
        <v/>
      </c>
      <c r="AD54" s="14" t="str">
        <f>IF((COUNTA(CurriculumDetail!AD362:AD367) &gt; 0), "x", "")</f>
        <v/>
      </c>
      <c r="AE54" s="14" t="str">
        <f>IF((COUNTA(CurriculumDetail!AE362:AE367) &gt; 0), "x", "")</f>
        <v/>
      </c>
      <c r="AF54" s="14" t="str">
        <f>IF((COUNTA(CurriculumDetail!AF362:AF367) &gt; 0), "x", "")</f>
        <v/>
      </c>
      <c r="AG54" s="14" t="str">
        <f>IF((COUNTA(CurriculumDetail!AG362:AG367) &gt; 0), "x", "")</f>
        <v/>
      </c>
      <c r="AH54" s="14" t="str">
        <f>IF((COUNTA(CurriculumDetail!AH362:AH367) &gt; 0), "x", "")</f>
        <v/>
      </c>
      <c r="AI54" s="14" t="str">
        <f>IF((COUNTA(CurriculumDetail!AI362:AI367) &gt; 0), "x", "")</f>
        <v/>
      </c>
      <c r="AJ54" s="14" t="str">
        <f>IF((COUNTA(CurriculumDetail!AJ362:AJ367) &gt; 0), "x", "")</f>
        <v/>
      </c>
    </row>
    <row r="55" spans="1:36">
      <c r="A55" t="s">
        <v>561</v>
      </c>
      <c r="B55" t="s">
        <v>1185</v>
      </c>
      <c r="C55">
        <v>1</v>
      </c>
      <c r="D55">
        <v>2</v>
      </c>
      <c r="E55" t="b">
        <f>AND(OR(CurriculumDetail!F370&gt;0,CurriculumDetail!C370&lt;&gt;1),OR(CurriculumDetail!F371&gt;0,CurriculumDetail!C371&lt;&gt;1),OR(CurriculumDetail!F372&gt;0,CurriculumDetail!C372&lt;&gt;1),OR(CurriculumDetail!F373&gt;0,CurriculumDetail!C373&lt;&gt;1),OR(CurriculumDetail!F374&gt;0,CurriculumDetail!C374&lt;&gt;1),OR(CurriculumDetail!F375&gt;0,CurriculumDetail!C375&lt;&gt;1),OR(CurriculumDetail!F376&gt;0,CurriculumDetail!C376&lt;&gt;1),OR(CurriculumDetail!F377&gt;0,CurriculumDetail!C377&lt;&gt;1),OR(CurriculumDetail!F378&gt;0,CurriculumDetail!C378&lt;&gt;1),OR(CurriculumDetail!F379&gt;0,CurriculumDetail!C379&lt;&gt;1),OR(CurriculumDetail!F380&gt;0,CurriculumDetail!C380&lt;&gt;1),OR(CurriculumDetail!F381&gt;0,CurriculumDetail!C381&lt;&gt;1),OR(CurriculumDetail!F382&gt;0,CurriculumDetail!C382&lt;&gt;1))</f>
        <v>1</v>
      </c>
      <c r="F55" t="b">
        <f>AND(OR(CurriculumDetail!F370&gt;0,CurriculumDetail!C370&lt;&gt;2),OR(CurriculumDetail!F371&gt;0,CurriculumDetail!C371&lt;&gt;2),OR(CurriculumDetail!F372&gt;0,CurriculumDetail!C372&lt;&gt;2),OR(CurriculumDetail!F373&gt;0,CurriculumDetail!C373&lt;&gt;2),OR(CurriculumDetail!F374&gt;0,CurriculumDetail!C374&lt;&gt;2),OR(CurriculumDetail!F375&gt;0,CurriculumDetail!C375&lt;&gt;2),OR(CurriculumDetail!F376&gt;0,CurriculumDetail!C376&lt;&gt;2),OR(CurriculumDetail!F377&gt;0,CurriculumDetail!C377&lt;&gt;2),OR(CurriculumDetail!F378&gt;0,CurriculumDetail!C378&lt;&gt;2),OR(CurriculumDetail!F379&gt;0,CurriculumDetail!C379&lt;&gt;2),OR(CurriculumDetail!F380&gt;0,CurriculumDetail!C380&lt;&gt;2),OR(CurriculumDetail!F381&gt;0,CurriculumDetail!C381&lt;&gt;2),OR(CurriculumDetail!F382&gt;0,CurriculumDetail!C382&lt;&gt;2))</f>
        <v>0</v>
      </c>
      <c r="G55" t="str">
        <f>IF((COUNTA(CurriculumDetail!G369:G382) &gt; 0), "x", "")</f>
        <v/>
      </c>
      <c r="H55" s="14" t="str">
        <f>IF((COUNTA(CurriculumDetail!H369:H382) &gt; 0), "x", "")</f>
        <v/>
      </c>
      <c r="I55" s="14" t="str">
        <f>IF((COUNTA(CurriculumDetail!I369:I382) &gt; 0), "x", "")</f>
        <v/>
      </c>
      <c r="J55" s="14" t="str">
        <f>IF((COUNTA(CurriculumDetail!J369:J382) &gt; 0), "x", "")</f>
        <v/>
      </c>
      <c r="K55" s="14" t="str">
        <f>IF((COUNTA(CurriculumDetail!K369:K382) &gt; 0), "x", "")</f>
        <v/>
      </c>
      <c r="L55" s="14" t="str">
        <f>IF((COUNTA(CurriculumDetail!L369:L382) &gt; 0), "x", "")</f>
        <v/>
      </c>
      <c r="M55" s="14" t="str">
        <f>IF((COUNTA(CurriculumDetail!M369:M382) &gt; 0), "x", "")</f>
        <v/>
      </c>
      <c r="N55" s="14" t="str">
        <f>IF((COUNTA(CurriculumDetail!N369:N382) &gt; 0), "x", "")</f>
        <v/>
      </c>
      <c r="O55" s="14" t="str">
        <f>IF((COUNTA(CurriculumDetail!O369:O382) &gt; 0), "x", "")</f>
        <v/>
      </c>
      <c r="P55" s="14" t="str">
        <f>IF((COUNTA(CurriculumDetail!P369:P382) &gt; 0), "x", "")</f>
        <v/>
      </c>
      <c r="Q55" s="14" t="str">
        <f>IF((COUNTA(CurriculumDetail!Q369:Q382) &gt; 0), "x", "")</f>
        <v/>
      </c>
      <c r="R55" s="14" t="str">
        <f>IF((COUNTA(CurriculumDetail!R369:R382) &gt; 0), "x", "")</f>
        <v/>
      </c>
      <c r="S55" s="14" t="str">
        <f>IF((COUNTA(CurriculumDetail!S369:S382) &gt; 0), "x", "")</f>
        <v/>
      </c>
      <c r="T55" s="14" t="str">
        <f>IF((COUNTA(CurriculumDetail!T369:T382) &gt; 0), "x", "")</f>
        <v/>
      </c>
      <c r="U55" s="14" t="str">
        <f>IF((COUNTA(CurriculumDetail!U369:U382) &gt; 0), "x", "")</f>
        <v>x</v>
      </c>
      <c r="V55" s="14" t="str">
        <f>IF((COUNTA(CurriculumDetail!V369:V382) &gt; 0), "x", "")</f>
        <v/>
      </c>
      <c r="W55" s="14" t="str">
        <f>IF((COUNTA(CurriculumDetail!W369:W382) &gt; 0), "x", "")</f>
        <v/>
      </c>
      <c r="X55" s="14" t="str">
        <f>IF((COUNTA(CurriculumDetail!X369:X382) &gt; 0), "x", "")</f>
        <v/>
      </c>
      <c r="Y55" s="14" t="str">
        <f>IF((COUNTA(CurriculumDetail!Y369:Y382) &gt; 0), "x", "")</f>
        <v/>
      </c>
      <c r="Z55" s="14" t="str">
        <f>IF((COUNTA(CurriculumDetail!Z369:Z382) &gt; 0), "x", "")</f>
        <v/>
      </c>
      <c r="AA55" s="14" t="str">
        <f>IF((COUNTA(CurriculumDetail!AA369:AA382) &gt; 0), "x", "")</f>
        <v/>
      </c>
      <c r="AB55" s="14" t="str">
        <f>IF((COUNTA(CurriculumDetail!AB369:AB382) &gt; 0), "x", "")</f>
        <v/>
      </c>
      <c r="AC55" s="14" t="str">
        <f>IF((COUNTA(CurriculumDetail!AC369:AC382) &gt; 0), "x", "")</f>
        <v/>
      </c>
      <c r="AD55" s="14" t="str">
        <f>IF((COUNTA(CurriculumDetail!AD369:AD382) &gt; 0), "x", "")</f>
        <v/>
      </c>
      <c r="AE55" s="14" t="str">
        <f>IF((COUNTA(CurriculumDetail!AE369:AE382) &gt; 0), "x", "")</f>
        <v/>
      </c>
      <c r="AF55" s="14" t="str">
        <f>IF((COUNTA(CurriculumDetail!AF369:AF382) &gt; 0), "x", "")</f>
        <v/>
      </c>
      <c r="AG55" s="14" t="str">
        <f>IF((COUNTA(CurriculumDetail!AG369:AG382) &gt; 0), "x", "")</f>
        <v/>
      </c>
      <c r="AH55" s="14" t="str">
        <f>IF((COUNTA(CurriculumDetail!AH369:AH382) &gt; 0), "x", "")</f>
        <v/>
      </c>
      <c r="AI55" s="14" t="str">
        <f>IF((COUNTA(CurriculumDetail!AI369:AI382) &gt; 0), "x", "")</f>
        <v/>
      </c>
      <c r="AJ55" s="14" t="str">
        <f>IF((COUNTA(CurriculumDetail!AJ369:AJ382) &gt; 0), "x", "")</f>
        <v/>
      </c>
    </row>
    <row r="56" spans="1:36">
      <c r="A56" t="s">
        <v>561</v>
      </c>
      <c r="B56" t="s">
        <v>1199</v>
      </c>
      <c r="C56">
        <v>1</v>
      </c>
      <c r="D56">
        <v>2</v>
      </c>
      <c r="E56" t="b">
        <f>AND(OR(CurriculumDetail!F385&gt;0,CurriculumDetail!C385&lt;&gt;1),OR(CurriculumDetail!F386&gt;0,CurriculumDetail!C386&lt;&gt;1),OR(CurriculumDetail!F387&gt;0,CurriculumDetail!C387&lt;&gt;1),OR(CurriculumDetail!F388&gt;0,CurriculumDetail!C388&lt;&gt;1),OR(CurriculumDetail!F389&gt;0,CurriculumDetail!C389&lt;&gt;1),OR(CurriculumDetail!F390&gt;0,CurriculumDetail!C390&lt;&gt;1),OR(CurriculumDetail!F391&gt;0,CurriculumDetail!C391&lt;&gt;1),OR(CurriculumDetail!F392&gt;0,CurriculumDetail!C392&lt;&gt;1),OR(CurriculumDetail!F393&gt;0,CurriculumDetail!C393&lt;&gt;1),OR(CurriculumDetail!F394&gt;0,CurriculumDetail!C394&lt;&gt;1),OR(CurriculumDetail!F395&gt;0,CurriculumDetail!C395&lt;&gt;1),OR(CurriculumDetail!F396&gt;0,CurriculumDetail!C396&lt;&gt;1),OR(CurriculumDetail!F397&gt;0,CurriculumDetail!C397&lt;&gt;1))</f>
        <v>1</v>
      </c>
      <c r="F56" t="b">
        <f>AND(OR(CurriculumDetail!F385&gt;0,CurriculumDetail!C385&lt;&gt;2),OR(CurriculumDetail!F386&gt;0,CurriculumDetail!C386&lt;&gt;2),OR(CurriculumDetail!F387&gt;0,CurriculumDetail!C387&lt;&gt;2),OR(CurriculumDetail!F388&gt;0,CurriculumDetail!C388&lt;&gt;2),OR(CurriculumDetail!F389&gt;0,CurriculumDetail!C389&lt;&gt;2),OR(CurriculumDetail!F390&gt;0,CurriculumDetail!C390&lt;&gt;2),OR(CurriculumDetail!F391&gt;0,CurriculumDetail!C391&lt;&gt;2),OR(CurriculumDetail!F392&gt;0,CurriculumDetail!C392&lt;&gt;2),OR(CurriculumDetail!F393&gt;0,CurriculumDetail!C393&lt;&gt;2),OR(CurriculumDetail!F394&gt;0,CurriculumDetail!C394&lt;&gt;2),OR(CurriculumDetail!F395&gt;0,CurriculumDetail!C395&lt;&gt;2),OR(CurriculumDetail!F396&gt;0,CurriculumDetail!C396&lt;&gt;2),OR(CurriculumDetail!F397&gt;0,CurriculumDetail!C397&lt;&gt;2))</f>
        <v>1</v>
      </c>
      <c r="G56" t="str">
        <f>IF((COUNTA(CurriculumDetail!G384:G397) &gt; 0), "x", "")</f>
        <v>x</v>
      </c>
      <c r="H56" s="14" t="str">
        <f>IF((COUNTA(CurriculumDetail!H384:H397) &gt; 0), "x", "")</f>
        <v>x</v>
      </c>
      <c r="I56" s="14" t="str">
        <f>IF((COUNTA(CurriculumDetail!I384:I397) &gt; 0), "x", "")</f>
        <v>x</v>
      </c>
      <c r="J56" s="14" t="str">
        <f>IF((COUNTA(CurriculumDetail!J384:J397) &gt; 0), "x", "")</f>
        <v/>
      </c>
      <c r="K56" s="14" t="str">
        <f>IF((COUNTA(CurriculumDetail!K384:K397) &gt; 0), "x", "")</f>
        <v/>
      </c>
      <c r="L56" s="14" t="str">
        <f>IF((COUNTA(CurriculumDetail!L384:L397) &gt; 0), "x", "")</f>
        <v>x</v>
      </c>
      <c r="M56" s="14" t="str">
        <f>IF((COUNTA(CurriculumDetail!M384:M397) &gt; 0), "x", "")</f>
        <v/>
      </c>
      <c r="N56" s="14" t="str">
        <f>IF((COUNTA(CurriculumDetail!N384:N397) &gt; 0), "x", "")</f>
        <v/>
      </c>
      <c r="O56" s="14" t="str">
        <f>IF((COUNTA(CurriculumDetail!O384:O397) &gt; 0), "x", "")</f>
        <v>x</v>
      </c>
      <c r="P56" s="14" t="str">
        <f>IF((COUNTA(CurriculumDetail!P384:P397) &gt; 0), "x", "")</f>
        <v>x</v>
      </c>
      <c r="Q56" s="14" t="str">
        <f>IF((COUNTA(CurriculumDetail!Q384:Q397) &gt; 0), "x", "")</f>
        <v/>
      </c>
      <c r="R56" s="14" t="str">
        <f>IF((COUNTA(CurriculumDetail!R384:R397) &gt; 0), "x", "")</f>
        <v/>
      </c>
      <c r="S56" s="14" t="str">
        <f>IF((COUNTA(CurriculumDetail!S384:S397) &gt; 0), "x", "")</f>
        <v/>
      </c>
      <c r="T56" s="14" t="str">
        <f>IF((COUNTA(CurriculumDetail!T384:T397) &gt; 0), "x", "")</f>
        <v/>
      </c>
      <c r="U56" s="14" t="str">
        <f>IF((COUNTA(CurriculumDetail!U384:U397) &gt; 0), "x", "")</f>
        <v>x</v>
      </c>
      <c r="V56" s="14" t="str">
        <f>IF((COUNTA(CurriculumDetail!V384:V397) &gt; 0), "x", "")</f>
        <v/>
      </c>
      <c r="W56" s="14" t="str">
        <f>IF((COUNTA(CurriculumDetail!W384:W397) &gt; 0), "x", "")</f>
        <v/>
      </c>
      <c r="X56" s="14" t="str">
        <f>IF((COUNTA(CurriculumDetail!X384:X397) &gt; 0), "x", "")</f>
        <v/>
      </c>
      <c r="Y56" s="14" t="str">
        <f>IF((COUNTA(CurriculumDetail!Y384:Y397) &gt; 0), "x", "")</f>
        <v/>
      </c>
      <c r="Z56" s="14" t="str">
        <f>IF((COUNTA(CurriculumDetail!Z384:Z397) &gt; 0), "x", "")</f>
        <v/>
      </c>
      <c r="AA56" s="14" t="str">
        <f>IF((COUNTA(CurriculumDetail!AA384:AA397) &gt; 0), "x", "")</f>
        <v/>
      </c>
      <c r="AB56" s="14" t="str">
        <f>IF((COUNTA(CurriculumDetail!AB384:AB397) &gt; 0), "x", "")</f>
        <v/>
      </c>
      <c r="AC56" s="14" t="str">
        <f>IF((COUNTA(CurriculumDetail!AC384:AC397) &gt; 0), "x", "")</f>
        <v/>
      </c>
      <c r="AD56" s="14" t="str">
        <f>IF((COUNTA(CurriculumDetail!AD384:AD397) &gt; 0), "x", "")</f>
        <v/>
      </c>
      <c r="AE56" s="14" t="str">
        <f>IF((COUNTA(CurriculumDetail!AE384:AE397) &gt; 0), "x", "")</f>
        <v/>
      </c>
      <c r="AF56" s="14" t="str">
        <f>IF((COUNTA(CurriculumDetail!AF384:AF397) &gt; 0), "x", "")</f>
        <v/>
      </c>
      <c r="AG56" s="14" t="str">
        <f>IF((COUNTA(CurriculumDetail!AG384:AG397) &gt; 0), "x", "")</f>
        <v/>
      </c>
      <c r="AH56" s="14" t="str">
        <f>IF((COUNTA(CurriculumDetail!AH384:AH397) &gt; 0), "x", "")</f>
        <v/>
      </c>
      <c r="AI56" s="14" t="str">
        <f>IF((COUNTA(CurriculumDetail!AI384:AI397) &gt; 0), "x", "")</f>
        <v/>
      </c>
      <c r="AJ56" s="14" t="str">
        <f>IF((COUNTA(CurriculumDetail!AJ384:AJ397) &gt; 0), "x", "")</f>
        <v/>
      </c>
    </row>
    <row r="57" spans="1:36">
      <c r="A57" t="s">
        <v>561</v>
      </c>
      <c r="B57" t="s">
        <v>1213</v>
      </c>
      <c r="C57">
        <v>0</v>
      </c>
      <c r="D57">
        <v>1</v>
      </c>
      <c r="E57" t="b">
        <f>AND(OR(CurriculumDetail!F400&gt;0,CurriculumDetail!C400&lt;&gt;1),OR(CurriculumDetail!F401&gt;0,CurriculumDetail!C401&lt;&gt;1),OR(CurriculumDetail!F402&gt;0,CurriculumDetail!C402&lt;&gt;1),OR(CurriculumDetail!F403&gt;0,CurriculumDetail!C403&lt;&gt;1),OR(CurriculumDetail!F404&gt;0,CurriculumDetail!C404&lt;&gt;1),OR(CurriculumDetail!F405&gt;0,CurriculumDetail!C405&lt;&gt;1))</f>
        <v>1</v>
      </c>
      <c r="F57" t="b">
        <f>AND(OR(CurriculumDetail!F400&gt;0,CurriculumDetail!C400&lt;&gt;2),OR(CurriculumDetail!F401&gt;0,CurriculumDetail!C401&lt;&gt;2),OR(CurriculumDetail!F402&gt;0,CurriculumDetail!C402&lt;&gt;2),OR(CurriculumDetail!F403&gt;0,CurriculumDetail!C403&lt;&gt;2),OR(CurriculumDetail!F404&gt;0,CurriculumDetail!C404&lt;&gt;2),OR(CurriculumDetail!F405&gt;0,CurriculumDetail!C405&lt;&gt;2))</f>
        <v>0</v>
      </c>
      <c r="G57" t="str">
        <f>IF((COUNTA(CurriculumDetail!G399:G405) &gt; 0), "x", "")</f>
        <v/>
      </c>
      <c r="H57" s="14" t="str">
        <f>IF((COUNTA(CurriculumDetail!H399:H405) &gt; 0), "x", "")</f>
        <v/>
      </c>
      <c r="I57" s="14" t="str">
        <f>IF((COUNTA(CurriculumDetail!I399:I405) &gt; 0), "x", "")</f>
        <v/>
      </c>
      <c r="J57" s="14" t="str">
        <f>IF((COUNTA(CurriculumDetail!J399:J405) &gt; 0), "x", "")</f>
        <v/>
      </c>
      <c r="K57" s="14" t="str">
        <f>IF((COUNTA(CurriculumDetail!K399:K405) &gt; 0), "x", "")</f>
        <v/>
      </c>
      <c r="L57" s="14" t="str">
        <f>IF((COUNTA(CurriculumDetail!L399:L405) &gt; 0), "x", "")</f>
        <v/>
      </c>
      <c r="M57" s="14" t="str">
        <f>IF((COUNTA(CurriculumDetail!M399:M405) &gt; 0), "x", "")</f>
        <v/>
      </c>
      <c r="N57" s="14" t="str">
        <f>IF((COUNTA(CurriculumDetail!N399:N405) &gt; 0), "x", "")</f>
        <v/>
      </c>
      <c r="O57" s="14" t="str">
        <f>IF((COUNTA(CurriculumDetail!O399:O405) &gt; 0), "x", "")</f>
        <v/>
      </c>
      <c r="P57" s="14" t="str">
        <f>IF((COUNTA(CurriculumDetail!P399:P405) &gt; 0), "x", "")</f>
        <v/>
      </c>
      <c r="Q57" s="14" t="str">
        <f>IF((COUNTA(CurriculumDetail!Q399:Q405) &gt; 0), "x", "")</f>
        <v/>
      </c>
      <c r="R57" s="14" t="str">
        <f>IF((COUNTA(CurriculumDetail!R399:R405) &gt; 0), "x", "")</f>
        <v/>
      </c>
      <c r="S57" s="14" t="str">
        <f>IF((COUNTA(CurriculumDetail!S399:S405) &gt; 0), "x", "")</f>
        <v/>
      </c>
      <c r="T57" s="14" t="str">
        <f>IF((COUNTA(CurriculumDetail!T399:T405) &gt; 0), "x", "")</f>
        <v/>
      </c>
      <c r="U57" s="14" t="str">
        <f>IF((COUNTA(CurriculumDetail!U399:U405) &gt; 0), "x", "")</f>
        <v>x</v>
      </c>
      <c r="V57" s="14" t="str">
        <f>IF((COUNTA(CurriculumDetail!V399:V405) &gt; 0), "x", "")</f>
        <v/>
      </c>
      <c r="W57" s="14" t="str">
        <f>IF((COUNTA(CurriculumDetail!W399:W405) &gt; 0), "x", "")</f>
        <v>x</v>
      </c>
      <c r="X57" s="14" t="str">
        <f>IF((COUNTA(CurriculumDetail!X399:X405) &gt; 0), "x", "")</f>
        <v/>
      </c>
      <c r="Y57" s="14" t="str">
        <f>IF((COUNTA(CurriculumDetail!Y399:Y405) &gt; 0), "x", "")</f>
        <v/>
      </c>
      <c r="Z57" s="14" t="str">
        <f>IF((COUNTA(CurriculumDetail!Z399:Z405) &gt; 0), "x", "")</f>
        <v/>
      </c>
      <c r="AA57" s="14" t="str">
        <f>IF((COUNTA(CurriculumDetail!AA399:AA405) &gt; 0), "x", "")</f>
        <v/>
      </c>
      <c r="AB57" s="14" t="str">
        <f>IF((COUNTA(CurriculumDetail!AB399:AB405) &gt; 0), "x", "")</f>
        <v/>
      </c>
      <c r="AC57" s="14" t="str">
        <f>IF((COUNTA(CurriculumDetail!AC399:AC405) &gt; 0), "x", "")</f>
        <v/>
      </c>
      <c r="AD57" s="14" t="str">
        <f>IF((COUNTA(CurriculumDetail!AD399:AD405) &gt; 0), "x", "")</f>
        <v/>
      </c>
      <c r="AE57" s="14" t="str">
        <f>IF((COUNTA(CurriculumDetail!AE399:AE405) &gt; 0), "x", "")</f>
        <v/>
      </c>
      <c r="AF57" s="14" t="str">
        <f>IF((COUNTA(CurriculumDetail!AF399:AF405) &gt; 0), "x", "")</f>
        <v/>
      </c>
      <c r="AG57" s="14" t="str">
        <f>IF((COUNTA(CurriculumDetail!AG399:AG405) &gt; 0), "x", "")</f>
        <v/>
      </c>
      <c r="AH57" s="14" t="str">
        <f>IF((COUNTA(CurriculumDetail!AH399:AH405) &gt; 0), "x", "")</f>
        <v/>
      </c>
      <c r="AI57" s="14" t="str">
        <f>IF((COUNTA(CurriculumDetail!AI399:AI405) &gt; 0), "x", "")</f>
        <v/>
      </c>
      <c r="AJ57" s="14" t="str">
        <f>IF((COUNTA(CurriculumDetail!AJ399:AJ405) &gt; 0), "x", "")</f>
        <v/>
      </c>
    </row>
    <row r="58" spans="1:36">
      <c r="A58" t="s">
        <v>561</v>
      </c>
      <c r="B58" t="s">
        <v>231</v>
      </c>
      <c r="C58">
        <v>0</v>
      </c>
      <c r="D58">
        <v>2</v>
      </c>
      <c r="E58" t="b">
        <f>AND(OR(CurriculumDetail!F408&gt;0,CurriculumDetail!C408&lt;&gt;1),OR(CurriculumDetail!F409&gt;0,CurriculumDetail!C409&lt;&gt;1),OR(CurriculumDetail!F410&gt;0,CurriculumDetail!C410&lt;&gt;1),OR(CurriculumDetail!F411&gt;0,CurriculumDetail!C411&lt;&gt;1),OR(CurriculumDetail!F412&gt;0,CurriculumDetail!C412&lt;&gt;1),OR(CurriculumDetail!F413&gt;0,CurriculumDetail!C413&lt;&gt;1),OR(CurriculumDetail!F414&gt;0,CurriculumDetail!C414&lt;&gt;1),OR(CurriculumDetail!F415&gt;0,CurriculumDetail!C415&lt;&gt;1),OR(CurriculumDetail!F416&gt;0,CurriculumDetail!C416&lt;&gt;1))</f>
        <v>1</v>
      </c>
      <c r="F58" t="b">
        <f>AND(OR(CurriculumDetail!F408&gt;0,CurriculumDetail!C408&lt;&gt;2),OR(CurriculumDetail!F409&gt;0,CurriculumDetail!C409&lt;&gt;2),OR(CurriculumDetail!F410&gt;0,CurriculumDetail!C410&lt;&gt;2),OR(CurriculumDetail!F411&gt;0,CurriculumDetail!C411&lt;&gt;2),OR(CurriculumDetail!F412&gt;0,CurriculumDetail!C412&lt;&gt;2),OR(CurriculumDetail!F413&gt;0,CurriculumDetail!C413&lt;&gt;2),OR(CurriculumDetail!F414&gt;0,CurriculumDetail!C414&lt;&gt;2),OR(CurriculumDetail!F415&gt;0,CurriculumDetail!C415&lt;&gt;2),OR(CurriculumDetail!F416&gt;0,CurriculumDetail!C416&lt;&gt;2))</f>
        <v>0</v>
      </c>
      <c r="G58" t="str">
        <f>IF((COUNTA(CurriculumDetail!G407:G416) &gt; 0), "x", "")</f>
        <v/>
      </c>
      <c r="H58" s="14" t="str">
        <f>IF((COUNTA(CurriculumDetail!H407:H416) &gt; 0), "x", "")</f>
        <v/>
      </c>
      <c r="I58" s="14" t="str">
        <f>IF((COUNTA(CurriculumDetail!I407:I416) &gt; 0), "x", "")</f>
        <v/>
      </c>
      <c r="J58" s="14" t="str">
        <f>IF((COUNTA(CurriculumDetail!J407:J416) &gt; 0), "x", "")</f>
        <v/>
      </c>
      <c r="K58" s="14" t="str">
        <f>IF((COUNTA(CurriculumDetail!K407:K416) &gt; 0), "x", "")</f>
        <v/>
      </c>
      <c r="L58" s="14" t="str">
        <f>IF((COUNTA(CurriculumDetail!L407:L416) &gt; 0), "x", "")</f>
        <v/>
      </c>
      <c r="M58" s="14" t="str">
        <f>IF((COUNTA(CurriculumDetail!M407:M416) &gt; 0), "x", "")</f>
        <v/>
      </c>
      <c r="N58" s="14" t="str">
        <f>IF((COUNTA(CurriculumDetail!N407:N416) &gt; 0), "x", "")</f>
        <v/>
      </c>
      <c r="O58" s="14" t="str">
        <f>IF((COUNTA(CurriculumDetail!O407:O416) &gt; 0), "x", "")</f>
        <v/>
      </c>
      <c r="P58" s="14" t="str">
        <f>IF((COUNTA(CurriculumDetail!P407:P416) &gt; 0), "x", "")</f>
        <v/>
      </c>
      <c r="Q58" s="14" t="str">
        <f>IF((COUNTA(CurriculumDetail!Q407:Q416) &gt; 0), "x", "")</f>
        <v/>
      </c>
      <c r="R58" s="14" t="str">
        <f>IF((COUNTA(CurriculumDetail!R407:R416) &gt; 0), "x", "")</f>
        <v/>
      </c>
      <c r="S58" s="14" t="str">
        <f>IF((COUNTA(CurriculumDetail!S407:S416) &gt; 0), "x", "")</f>
        <v/>
      </c>
      <c r="T58" s="14" t="str">
        <f>IF((COUNTA(CurriculumDetail!T407:T416) &gt; 0), "x", "")</f>
        <v/>
      </c>
      <c r="U58" s="14" t="str">
        <f>IF((COUNTA(CurriculumDetail!U407:U416) &gt; 0), "x", "")</f>
        <v>x</v>
      </c>
      <c r="V58" s="14" t="str">
        <f>IF((COUNTA(CurriculumDetail!V407:V416) &gt; 0), "x", "")</f>
        <v/>
      </c>
      <c r="W58" s="14" t="str">
        <f>IF((COUNTA(CurriculumDetail!W407:W416) &gt; 0), "x", "")</f>
        <v/>
      </c>
      <c r="X58" s="14" t="str">
        <f>IF((COUNTA(CurriculumDetail!X407:X416) &gt; 0), "x", "")</f>
        <v/>
      </c>
      <c r="Y58" s="14" t="str">
        <f>IF((COUNTA(CurriculumDetail!Y407:Y416) &gt; 0), "x", "")</f>
        <v/>
      </c>
      <c r="Z58" s="14" t="str">
        <f>IF((COUNTA(CurriculumDetail!Z407:Z416) &gt; 0), "x", "")</f>
        <v/>
      </c>
      <c r="AA58" s="14" t="str">
        <f>IF((COUNTA(CurriculumDetail!AA407:AA416) &gt; 0), "x", "")</f>
        <v/>
      </c>
      <c r="AB58" s="14" t="str">
        <f>IF((COUNTA(CurriculumDetail!AB407:AB416) &gt; 0), "x", "")</f>
        <v/>
      </c>
      <c r="AC58" s="14" t="str">
        <f>IF((COUNTA(CurriculumDetail!AC407:AC416) &gt; 0), "x", "")</f>
        <v/>
      </c>
      <c r="AD58" s="14" t="str">
        <f>IF((COUNTA(CurriculumDetail!AD407:AD416) &gt; 0), "x", "")</f>
        <v/>
      </c>
      <c r="AE58" s="14" t="str">
        <f>IF((COUNTA(CurriculumDetail!AE407:AE416) &gt; 0), "x", "")</f>
        <v/>
      </c>
      <c r="AF58" s="14" t="str">
        <f>IF((COUNTA(CurriculumDetail!AF407:AF416) &gt; 0), "x", "")</f>
        <v/>
      </c>
      <c r="AG58" s="14" t="str">
        <f>IF((COUNTA(CurriculumDetail!AG407:AG416) &gt; 0), "x", "")</f>
        <v/>
      </c>
      <c r="AH58" s="14" t="str">
        <f>IF((COUNTA(CurriculumDetail!AH407:AH416) &gt; 0), "x", "")</f>
        <v/>
      </c>
      <c r="AI58" s="14" t="str">
        <f>IF((COUNTA(CurriculumDetail!AI407:AI416) &gt; 0), "x", "")</f>
        <v/>
      </c>
      <c r="AJ58" s="14" t="str">
        <f>IF((COUNTA(CurriculumDetail!AJ407:AJ416) &gt; 0), "x", "")</f>
        <v/>
      </c>
    </row>
    <row r="59" spans="1:36">
      <c r="A59" t="s">
        <v>561</v>
      </c>
      <c r="B59" t="s">
        <v>733</v>
      </c>
      <c r="C59">
        <v>0</v>
      </c>
      <c r="D59">
        <v>1</v>
      </c>
      <c r="E59" t="b">
        <f>AND(OR(CurriculumDetail!F419&gt;0,CurriculumDetail!C419&lt;&gt;1),OR(CurriculumDetail!F420&gt;0,CurriculumDetail!C420&lt;&gt;1),OR(CurriculumDetail!F421&gt;0,CurriculumDetail!C421&lt;&gt;1),OR(CurriculumDetail!F422&gt;0,CurriculumDetail!C422&lt;&gt;1),OR(CurriculumDetail!F423&gt;0,CurriculumDetail!C423&lt;&gt;1),OR(CurriculumDetail!F424&gt;0,CurriculumDetail!C424&lt;&gt;1),OR(CurriculumDetail!F425&gt;0,CurriculumDetail!C425&lt;&gt;1),OR(CurriculumDetail!F426&gt;0,CurriculumDetail!C426&lt;&gt;1),OR(CurriculumDetail!F427&gt;0,CurriculumDetail!C427&lt;&gt;1),OR(CurriculumDetail!F428&gt;0,CurriculumDetail!C428&lt;&gt;1),OR(CurriculumDetail!F429&gt;0,CurriculumDetail!C429&lt;&gt;1),OR(CurriculumDetail!F430&gt;0,CurriculumDetail!C430&lt;&gt;1),OR(CurriculumDetail!F431&gt;0,CurriculumDetail!C431&lt;&gt;1),OR(CurriculumDetail!F432&gt;0,CurriculumDetail!C432&lt;&gt;1))</f>
        <v>1</v>
      </c>
      <c r="F59" t="b">
        <f>AND(OR(CurriculumDetail!F419&gt;0,CurriculumDetail!C419&lt;&gt;2),OR(CurriculumDetail!F420&gt;0,CurriculumDetail!C420&lt;&gt;2),OR(CurriculumDetail!F421&gt;0,CurriculumDetail!C421&lt;&gt;2),OR(CurriculumDetail!F422&gt;0,CurriculumDetail!C422&lt;&gt;2),OR(CurriculumDetail!F423&gt;0,CurriculumDetail!C423&lt;&gt;2),OR(CurriculumDetail!F424&gt;0,CurriculumDetail!C424&lt;&gt;2),OR(CurriculumDetail!F425&gt;0,CurriculumDetail!C425&lt;&gt;2),OR(CurriculumDetail!F426&gt;0,CurriculumDetail!C426&lt;&gt;2),OR(CurriculumDetail!F427&gt;0,CurriculumDetail!C427&lt;&gt;2),OR(CurriculumDetail!F428&gt;0,CurriculumDetail!C428&lt;&gt;2),OR(CurriculumDetail!F429&gt;0,CurriculumDetail!C429&lt;&gt;2),OR(CurriculumDetail!F430&gt;0,CurriculumDetail!C430&lt;&gt;2),OR(CurriculumDetail!F431&gt;0,CurriculumDetail!C431&lt;&gt;2),OR(CurriculumDetail!F432&gt;0,CurriculumDetail!C432&lt;&gt;2))</f>
        <v>1</v>
      </c>
      <c r="G59" t="str">
        <f>IF((COUNTA(CurriculumDetail!G418:G432) &gt; 0), "x", "")</f>
        <v/>
      </c>
      <c r="H59" s="14" t="str">
        <f>IF((COUNTA(CurriculumDetail!H418:H432) &gt; 0), "x", "")</f>
        <v/>
      </c>
      <c r="I59" s="14" t="str">
        <f>IF((COUNTA(CurriculumDetail!I418:I432) &gt; 0), "x", "")</f>
        <v/>
      </c>
      <c r="J59" s="14" t="str">
        <f>IF((COUNTA(CurriculumDetail!J418:J432) &gt; 0), "x", "")</f>
        <v/>
      </c>
      <c r="K59" s="14" t="str">
        <f>IF((COUNTA(CurriculumDetail!K418:K432) &gt; 0), "x", "")</f>
        <v/>
      </c>
      <c r="L59" s="14" t="str">
        <f>IF((COUNTA(CurriculumDetail!L418:L432) &gt; 0), "x", "")</f>
        <v/>
      </c>
      <c r="M59" s="14" t="str">
        <f>IF((COUNTA(CurriculumDetail!M418:M432) &gt; 0), "x", "")</f>
        <v>x</v>
      </c>
      <c r="N59" s="14" t="str">
        <f>IF((COUNTA(CurriculumDetail!N418:N432) &gt; 0), "x", "")</f>
        <v/>
      </c>
      <c r="O59" s="14" t="str">
        <f>IF((COUNTA(CurriculumDetail!O418:O432) &gt; 0), "x", "")</f>
        <v/>
      </c>
      <c r="P59" s="14" t="str">
        <f>IF((COUNTA(CurriculumDetail!P418:P432) &gt; 0), "x", "")</f>
        <v/>
      </c>
      <c r="Q59" s="14" t="str">
        <f>IF((COUNTA(CurriculumDetail!Q418:Q432) &gt; 0), "x", "")</f>
        <v/>
      </c>
      <c r="R59" s="14" t="str">
        <f>IF((COUNTA(CurriculumDetail!R418:R432) &gt; 0), "x", "")</f>
        <v/>
      </c>
      <c r="S59" s="14" t="str">
        <f>IF((COUNTA(CurriculumDetail!S418:S432) &gt; 0), "x", "")</f>
        <v/>
      </c>
      <c r="T59" s="14" t="str">
        <f>IF((COUNTA(CurriculumDetail!T418:T432) &gt; 0), "x", "")</f>
        <v/>
      </c>
      <c r="U59" s="14" t="str">
        <f>IF((COUNTA(CurriculumDetail!U418:U432) &gt; 0), "x", "")</f>
        <v>x</v>
      </c>
      <c r="V59" s="14" t="str">
        <f>IF((COUNTA(CurriculumDetail!V418:V432) &gt; 0), "x", "")</f>
        <v/>
      </c>
      <c r="W59" s="14" t="str">
        <f>IF((COUNTA(CurriculumDetail!W418:W432) &gt; 0), "x", "")</f>
        <v/>
      </c>
      <c r="X59" s="14" t="str">
        <f>IF((COUNTA(CurriculumDetail!X418:X432) &gt; 0), "x", "")</f>
        <v/>
      </c>
      <c r="Y59" s="14" t="str">
        <f>IF((COUNTA(CurriculumDetail!Y418:Y432) &gt; 0), "x", "")</f>
        <v/>
      </c>
      <c r="Z59" s="14" t="str">
        <f>IF((COUNTA(CurriculumDetail!Z418:Z432) &gt; 0), "x", "")</f>
        <v/>
      </c>
      <c r="AA59" s="14" t="str">
        <f>IF((COUNTA(CurriculumDetail!AA418:AA432) &gt; 0), "x", "")</f>
        <v/>
      </c>
      <c r="AB59" s="14" t="str">
        <f>IF((COUNTA(CurriculumDetail!AB418:AB432) &gt; 0), "x", "")</f>
        <v/>
      </c>
      <c r="AC59" s="14" t="str">
        <f>IF((COUNTA(CurriculumDetail!AC418:AC432) &gt; 0), "x", "")</f>
        <v/>
      </c>
      <c r="AD59" s="14" t="str">
        <f>IF((COUNTA(CurriculumDetail!AD418:AD432) &gt; 0), "x", "")</f>
        <v/>
      </c>
      <c r="AE59" s="14" t="str">
        <f>IF((COUNTA(CurriculumDetail!AE418:AE432) &gt; 0), "x", "")</f>
        <v/>
      </c>
      <c r="AF59" s="14" t="str">
        <f>IF((COUNTA(CurriculumDetail!AF418:AF432) &gt; 0), "x", "")</f>
        <v/>
      </c>
      <c r="AG59" s="14" t="str">
        <f>IF((COUNTA(CurriculumDetail!AG418:AG432) &gt; 0), "x", "")</f>
        <v/>
      </c>
      <c r="AH59" s="14" t="str">
        <f>IF((COUNTA(CurriculumDetail!AH418:AH432) &gt; 0), "x", "")</f>
        <v/>
      </c>
      <c r="AI59" s="14" t="str">
        <f>IF((COUNTA(CurriculumDetail!AI418:AI432) &gt; 0), "x", "")</f>
        <v/>
      </c>
      <c r="AJ59" s="14" t="str">
        <f>IF((COUNTA(CurriculumDetail!AJ418:AJ432) &gt; 0), "x", "")</f>
        <v/>
      </c>
    </row>
    <row r="60" spans="1:36">
      <c r="A60" t="s">
        <v>561</v>
      </c>
      <c r="B60" t="s">
        <v>1240</v>
      </c>
      <c r="C60">
        <v>0</v>
      </c>
      <c r="D60">
        <v>0</v>
      </c>
      <c r="E60" t="b">
        <f>AND(OR(CurriculumDetail!F435&gt;0,CurriculumDetail!C435&lt;&gt;1),OR(CurriculumDetail!F436&gt;0,CurriculumDetail!C436&lt;&gt;1),OR(CurriculumDetail!F437&gt;0,CurriculumDetail!C437&lt;&gt;1),OR(CurriculumDetail!F438&gt;0,CurriculumDetail!C438&lt;&gt;1),OR(CurriculumDetail!F439&gt;0,CurriculumDetail!C439&lt;&gt;1))</f>
        <v>1</v>
      </c>
      <c r="F60" t="b">
        <f>AND(OR(CurriculumDetail!F435&gt;0,CurriculumDetail!C435&lt;&gt;2),OR(CurriculumDetail!F436&gt;0,CurriculumDetail!C436&lt;&gt;2),OR(CurriculumDetail!F437&gt;0,CurriculumDetail!C437&lt;&gt;2),OR(CurriculumDetail!F438&gt;0,CurriculumDetail!C438&lt;&gt;2),OR(CurriculumDetail!F439&gt;0,CurriculumDetail!C439&lt;&gt;2))</f>
        <v>1</v>
      </c>
      <c r="G60" t="str">
        <f>IF((COUNTA(CurriculumDetail!G434:G439) &gt; 0), "x", "")</f>
        <v/>
      </c>
      <c r="H60" s="14" t="str">
        <f>IF((COUNTA(CurriculumDetail!H434:H439) &gt; 0), "x", "")</f>
        <v/>
      </c>
      <c r="I60" s="14" t="str">
        <f>IF((COUNTA(CurriculumDetail!I434:I439) &gt; 0), "x", "")</f>
        <v/>
      </c>
      <c r="J60" s="14" t="str">
        <f>IF((COUNTA(CurriculumDetail!J434:J439) &gt; 0), "x", "")</f>
        <v/>
      </c>
      <c r="K60" s="14" t="str">
        <f>IF((COUNTA(CurriculumDetail!K434:K439) &gt; 0), "x", "")</f>
        <v/>
      </c>
      <c r="L60" s="14" t="str">
        <f>IF((COUNTA(CurriculumDetail!L434:L439) &gt; 0), "x", "")</f>
        <v/>
      </c>
      <c r="M60" s="14" t="str">
        <f>IF((COUNTA(CurriculumDetail!M434:M439) &gt; 0), "x", "")</f>
        <v/>
      </c>
      <c r="N60" s="14" t="str">
        <f>IF((COUNTA(CurriculumDetail!N434:N439) &gt; 0), "x", "")</f>
        <v/>
      </c>
      <c r="O60" s="14" t="str">
        <f>IF((COUNTA(CurriculumDetail!O434:O439) &gt; 0), "x", "")</f>
        <v/>
      </c>
      <c r="P60" s="14" t="str">
        <f>IF((COUNTA(CurriculumDetail!P434:P439) &gt; 0), "x", "")</f>
        <v/>
      </c>
      <c r="Q60" s="14" t="str">
        <f>IF((COUNTA(CurriculumDetail!Q434:Q439) &gt; 0), "x", "")</f>
        <v/>
      </c>
      <c r="R60" s="14" t="str">
        <f>IF((COUNTA(CurriculumDetail!R434:R439) &gt; 0), "x", "")</f>
        <v/>
      </c>
      <c r="S60" s="14" t="str">
        <f>IF((COUNTA(CurriculumDetail!S434:S439) &gt; 0), "x", "")</f>
        <v/>
      </c>
      <c r="T60" s="14" t="str">
        <f>IF((COUNTA(CurriculumDetail!T434:T439) &gt; 0), "x", "")</f>
        <v/>
      </c>
      <c r="U60" s="14" t="str">
        <f>IF((COUNTA(CurriculumDetail!U434:U439) &gt; 0), "x", "")</f>
        <v>x</v>
      </c>
      <c r="V60" s="14" t="str">
        <f>IF((COUNTA(CurriculumDetail!V434:V439) &gt; 0), "x", "")</f>
        <v/>
      </c>
      <c r="W60" s="14" t="str">
        <f>IF((COUNTA(CurriculumDetail!W434:W439) &gt; 0), "x", "")</f>
        <v/>
      </c>
      <c r="X60" s="14" t="str">
        <f>IF((COUNTA(CurriculumDetail!X434:X439) &gt; 0), "x", "")</f>
        <v/>
      </c>
      <c r="Y60" s="14" t="str">
        <f>IF((COUNTA(CurriculumDetail!Y434:Y439) &gt; 0), "x", "")</f>
        <v/>
      </c>
      <c r="Z60" s="14" t="str">
        <f>IF((COUNTA(CurriculumDetail!Z434:Z439) &gt; 0), "x", "")</f>
        <v/>
      </c>
      <c r="AA60" s="14" t="str">
        <f>IF((COUNTA(CurriculumDetail!AA434:AA439) &gt; 0), "x", "")</f>
        <v/>
      </c>
      <c r="AB60" s="14" t="str">
        <f>IF((COUNTA(CurriculumDetail!AB434:AB439) &gt; 0), "x", "")</f>
        <v/>
      </c>
      <c r="AC60" s="14" t="str">
        <f>IF((COUNTA(CurriculumDetail!AC434:AC439) &gt; 0), "x", "")</f>
        <v/>
      </c>
      <c r="AD60" s="14" t="str">
        <f>IF((COUNTA(CurriculumDetail!AD434:AD439) &gt; 0), "x", "")</f>
        <v/>
      </c>
      <c r="AE60" s="14" t="str">
        <f>IF((COUNTA(CurriculumDetail!AE434:AE439) &gt; 0), "x", "")</f>
        <v/>
      </c>
      <c r="AF60" s="14" t="str">
        <f>IF((COUNTA(CurriculumDetail!AF434:AF439) &gt; 0), "x", "")</f>
        <v/>
      </c>
      <c r="AG60" s="14" t="str">
        <f>IF((COUNTA(CurriculumDetail!AG434:AG439) &gt; 0), "x", "")</f>
        <v/>
      </c>
      <c r="AH60" s="14" t="str">
        <f>IF((COUNTA(CurriculumDetail!AH434:AH439) &gt; 0), "x", "")</f>
        <v/>
      </c>
      <c r="AI60" s="14" t="str">
        <f>IF((COUNTA(CurriculumDetail!AI434:AI439) &gt; 0), "x", "")</f>
        <v/>
      </c>
      <c r="AJ60" s="14" t="str">
        <f>IF((COUNTA(CurriculumDetail!AJ434:AJ439) &gt; 0), "x", "")</f>
        <v/>
      </c>
    </row>
    <row r="61" spans="1:36">
      <c r="A61" t="s">
        <v>561</v>
      </c>
      <c r="B61" t="s">
        <v>1246</v>
      </c>
      <c r="C61">
        <v>0</v>
      </c>
      <c r="D61">
        <v>0</v>
      </c>
      <c r="E61" t="b">
        <f>AND(OR(CurriculumDetail!F442&gt;0,CurriculumDetail!C442&lt;&gt;1),OR(CurriculumDetail!F443&gt;0,CurriculumDetail!C443&lt;&gt;1),OR(CurriculumDetail!F444&gt;0,CurriculumDetail!C444&lt;&gt;1),OR(CurriculumDetail!F445&gt;0,CurriculumDetail!C445&lt;&gt;1),OR(CurriculumDetail!F446&gt;0,CurriculumDetail!C446&lt;&gt;1),OR(CurriculumDetail!F447&gt;0,CurriculumDetail!C447&lt;&gt;1),OR(CurriculumDetail!F448&gt;0,CurriculumDetail!C448&lt;&gt;1),OR(CurriculumDetail!F449&gt;0,CurriculumDetail!C449&lt;&gt;1))</f>
        <v>1</v>
      </c>
      <c r="F61" t="b">
        <f>AND(OR(CurriculumDetail!F442&gt;0,CurriculumDetail!C442&lt;&gt;2),OR(CurriculumDetail!F443&gt;0,CurriculumDetail!C443&lt;&gt;2),OR(CurriculumDetail!F444&gt;0,CurriculumDetail!C444&lt;&gt;2),OR(CurriculumDetail!F445&gt;0,CurriculumDetail!C445&lt;&gt;2),OR(CurriculumDetail!F446&gt;0,CurriculumDetail!C446&lt;&gt;2),OR(CurriculumDetail!F447&gt;0,CurriculumDetail!C447&lt;&gt;2),OR(CurriculumDetail!F448&gt;0,CurriculumDetail!C448&lt;&gt;2),OR(CurriculumDetail!F449&gt;0,CurriculumDetail!C449&lt;&gt;2))</f>
        <v>1</v>
      </c>
      <c r="G61" t="str">
        <f>IF((COUNTA(CurriculumDetail!G441:G449) &gt; 0), "x", "")</f>
        <v/>
      </c>
      <c r="H61" s="14" t="str">
        <f>IF((COUNTA(CurriculumDetail!H441:H449) &gt; 0), "x", "")</f>
        <v/>
      </c>
      <c r="I61" s="14" t="str">
        <f>IF((COUNTA(CurriculumDetail!I441:I449) &gt; 0), "x", "")</f>
        <v/>
      </c>
      <c r="J61" s="14" t="str">
        <f>IF((COUNTA(CurriculumDetail!J441:J449) &gt; 0), "x", "")</f>
        <v/>
      </c>
      <c r="K61" s="14" t="str">
        <f>IF((COUNTA(CurriculumDetail!K441:K449) &gt; 0), "x", "")</f>
        <v/>
      </c>
      <c r="L61" s="14" t="str">
        <f>IF((COUNTA(CurriculumDetail!L441:L449) &gt; 0), "x", "")</f>
        <v/>
      </c>
      <c r="M61" s="14" t="str">
        <f>IF((COUNTA(CurriculumDetail!M441:M449) &gt; 0), "x", "")</f>
        <v/>
      </c>
      <c r="N61" s="14" t="str">
        <f>IF((COUNTA(CurriculumDetail!N441:N449) &gt; 0), "x", "")</f>
        <v/>
      </c>
      <c r="O61" s="14" t="str">
        <f>IF((COUNTA(CurriculumDetail!O441:O449) &gt; 0), "x", "")</f>
        <v/>
      </c>
      <c r="P61" s="14" t="str">
        <f>IF((COUNTA(CurriculumDetail!P441:P449) &gt; 0), "x", "")</f>
        <v/>
      </c>
      <c r="Q61" s="14" t="str">
        <f>IF((COUNTA(CurriculumDetail!Q441:Q449) &gt; 0), "x", "")</f>
        <v/>
      </c>
      <c r="R61" s="14" t="str">
        <f>IF((COUNTA(CurriculumDetail!R441:R449) &gt; 0), "x", "")</f>
        <v/>
      </c>
      <c r="S61" s="14" t="str">
        <f>IF((COUNTA(CurriculumDetail!S441:S449) &gt; 0), "x", "")</f>
        <v/>
      </c>
      <c r="T61" s="14" t="str">
        <f>IF((COUNTA(CurriculumDetail!T441:T449) &gt; 0), "x", "")</f>
        <v/>
      </c>
      <c r="U61" s="14" t="str">
        <f>IF((COUNTA(CurriculumDetail!U441:U449) &gt; 0), "x", "")</f>
        <v>x</v>
      </c>
      <c r="V61" s="14" t="str">
        <f>IF((COUNTA(CurriculumDetail!V441:V449) &gt; 0), "x", "")</f>
        <v/>
      </c>
      <c r="W61" s="14" t="str">
        <f>IF((COUNTA(CurriculumDetail!W441:W449) &gt; 0), "x", "")</f>
        <v/>
      </c>
      <c r="X61" s="14" t="str">
        <f>IF((COUNTA(CurriculumDetail!X441:X449) &gt; 0), "x", "")</f>
        <v/>
      </c>
      <c r="Y61" s="14" t="str">
        <f>IF((COUNTA(CurriculumDetail!Y441:Y449) &gt; 0), "x", "")</f>
        <v/>
      </c>
      <c r="Z61" s="14" t="str">
        <f>IF((COUNTA(CurriculumDetail!Z441:Z449) &gt; 0), "x", "")</f>
        <v/>
      </c>
      <c r="AA61" s="14" t="str">
        <f>IF((COUNTA(CurriculumDetail!AA441:AA449) &gt; 0), "x", "")</f>
        <v/>
      </c>
      <c r="AB61" s="14" t="str">
        <f>IF((COUNTA(CurriculumDetail!AB441:AB449) &gt; 0), "x", "")</f>
        <v/>
      </c>
      <c r="AC61" s="14" t="str">
        <f>IF((COUNTA(CurriculumDetail!AC441:AC449) &gt; 0), "x", "")</f>
        <v/>
      </c>
      <c r="AD61" s="14" t="str">
        <f>IF((COUNTA(CurriculumDetail!AD441:AD449) &gt; 0), "x", "")</f>
        <v/>
      </c>
      <c r="AE61" s="14" t="str">
        <f>IF((COUNTA(CurriculumDetail!AE441:AE449) &gt; 0), "x", "")</f>
        <v/>
      </c>
      <c r="AF61" s="14" t="str">
        <f>IF((COUNTA(CurriculumDetail!AF441:AF449) &gt; 0), "x", "")</f>
        <v/>
      </c>
      <c r="AG61" s="14" t="str">
        <f>IF((COUNTA(CurriculumDetail!AG441:AG449) &gt; 0), "x", "")</f>
        <v/>
      </c>
      <c r="AH61" s="14" t="str">
        <f>IF((COUNTA(CurriculumDetail!AH441:AH449) &gt; 0), "x", "")</f>
        <v/>
      </c>
      <c r="AI61" s="14" t="str">
        <f>IF((COUNTA(CurriculumDetail!AI441:AI449) &gt; 0), "x", "")</f>
        <v/>
      </c>
      <c r="AJ61" s="14" t="str">
        <f>IF((COUNTA(CurriculumDetail!AJ441:AJ449) &gt; 0), "x", "")</f>
        <v/>
      </c>
    </row>
    <row r="62" spans="1:36">
      <c r="A62" t="s">
        <v>561</v>
      </c>
      <c r="B62" t="s">
        <v>703</v>
      </c>
      <c r="C62">
        <v>0</v>
      </c>
      <c r="D62">
        <v>0</v>
      </c>
      <c r="E62" t="b">
        <f>AND(OR(CurriculumDetail!F452&gt;0,CurriculumDetail!C452&lt;&gt;1),OR(CurriculumDetail!F453&gt;0,CurriculumDetail!C453&lt;&gt;1),OR(CurriculumDetail!F454&gt;0,CurriculumDetail!C454&lt;&gt;1),OR(CurriculumDetail!F455&gt;0,CurriculumDetail!C455&lt;&gt;1),OR(CurriculumDetail!F456&gt;0,CurriculumDetail!C456&lt;&gt;1),OR(CurriculumDetail!F457&gt;0,CurriculumDetail!C457&lt;&gt;1),OR(CurriculumDetail!F458&gt;0,CurriculumDetail!C458&lt;&gt;1))</f>
        <v>1</v>
      </c>
      <c r="F62" t="b">
        <f>AND(OR(CurriculumDetail!F452&gt;0,CurriculumDetail!C452&lt;&gt;2),OR(CurriculumDetail!F453&gt;0,CurriculumDetail!C453&lt;&gt;2),OR(CurriculumDetail!F454&gt;0,CurriculumDetail!C454&lt;&gt;2),OR(CurriculumDetail!F455&gt;0,CurriculumDetail!C455&lt;&gt;2),OR(CurriculumDetail!F456&gt;0,CurriculumDetail!C456&lt;&gt;2),OR(CurriculumDetail!F457&gt;0,CurriculumDetail!C457&lt;&gt;2),OR(CurriculumDetail!F458&gt;0,CurriculumDetail!C458&lt;&gt;2))</f>
        <v>1</v>
      </c>
      <c r="G62" t="str">
        <f>IF((COUNTA(CurriculumDetail!G451:G458) &gt; 0), "x", "")</f>
        <v/>
      </c>
      <c r="H62" s="14" t="str">
        <f>IF((COUNTA(CurriculumDetail!H451:H458) &gt; 0), "x", "")</f>
        <v/>
      </c>
      <c r="I62" s="14" t="str">
        <f>IF((COUNTA(CurriculumDetail!I451:I458) &gt; 0), "x", "")</f>
        <v/>
      </c>
      <c r="J62" s="14" t="str">
        <f>IF((COUNTA(CurriculumDetail!J451:J458) &gt; 0), "x", "")</f>
        <v/>
      </c>
      <c r="K62" s="14" t="str">
        <f>IF((COUNTA(CurriculumDetail!K451:K458) &gt; 0), "x", "")</f>
        <v/>
      </c>
      <c r="L62" s="14" t="str">
        <f>IF((COUNTA(CurriculumDetail!L451:L458) &gt; 0), "x", "")</f>
        <v/>
      </c>
      <c r="M62" s="14" t="str">
        <f>IF((COUNTA(CurriculumDetail!M451:M458) &gt; 0), "x", "")</f>
        <v/>
      </c>
      <c r="N62" s="14" t="str">
        <f>IF((COUNTA(CurriculumDetail!N451:N458) &gt; 0), "x", "")</f>
        <v/>
      </c>
      <c r="O62" s="14" t="str">
        <f>IF((COUNTA(CurriculumDetail!O451:O458) &gt; 0), "x", "")</f>
        <v/>
      </c>
      <c r="P62" s="14" t="str">
        <f>IF((COUNTA(CurriculumDetail!P451:P458) &gt; 0), "x", "")</f>
        <v/>
      </c>
      <c r="Q62" s="14" t="str">
        <f>IF((COUNTA(CurriculumDetail!Q451:Q458) &gt; 0), "x", "")</f>
        <v/>
      </c>
      <c r="R62" s="14" t="str">
        <f>IF((COUNTA(CurriculumDetail!R451:R458) &gt; 0), "x", "")</f>
        <v/>
      </c>
      <c r="S62" s="14" t="str">
        <f>IF((COUNTA(CurriculumDetail!S451:S458) &gt; 0), "x", "")</f>
        <v/>
      </c>
      <c r="T62" s="14" t="str">
        <f>IF((COUNTA(CurriculumDetail!T451:T458) &gt; 0), "x", "")</f>
        <v/>
      </c>
      <c r="U62" s="14" t="str">
        <f>IF((COUNTA(CurriculumDetail!U451:U458) &gt; 0), "x", "")</f>
        <v>x</v>
      </c>
      <c r="V62" s="14" t="str">
        <f>IF((COUNTA(CurriculumDetail!V451:V458) &gt; 0), "x", "")</f>
        <v/>
      </c>
      <c r="W62" s="14" t="str">
        <f>IF((COUNTA(CurriculumDetail!W451:W458) &gt; 0), "x", "")</f>
        <v/>
      </c>
      <c r="X62" s="14" t="str">
        <f>IF((COUNTA(CurriculumDetail!X451:X458) &gt; 0), "x", "")</f>
        <v/>
      </c>
      <c r="Y62" s="14" t="str">
        <f>IF((COUNTA(CurriculumDetail!Y451:Y458) &gt; 0), "x", "")</f>
        <v/>
      </c>
      <c r="Z62" s="14" t="str">
        <f>IF((COUNTA(CurriculumDetail!Z451:Z458) &gt; 0), "x", "")</f>
        <v/>
      </c>
      <c r="AA62" s="14" t="str">
        <f>IF((COUNTA(CurriculumDetail!AA451:AA458) &gt; 0), "x", "")</f>
        <v/>
      </c>
      <c r="AB62" s="14" t="str">
        <f>IF((COUNTA(CurriculumDetail!AB451:AB458) &gt; 0), "x", "")</f>
        <v/>
      </c>
      <c r="AC62" s="14" t="str">
        <f>IF((COUNTA(CurriculumDetail!AC451:AC458) &gt; 0), "x", "")</f>
        <v/>
      </c>
      <c r="AD62" s="14" t="str">
        <f>IF((COUNTA(CurriculumDetail!AD451:AD458) &gt; 0), "x", "")</f>
        <v/>
      </c>
      <c r="AE62" s="14" t="str">
        <f>IF((COUNTA(CurriculumDetail!AE451:AE458) &gt; 0), "x", "")</f>
        <v/>
      </c>
      <c r="AF62" s="14" t="str">
        <f>IF((COUNTA(CurriculumDetail!AF451:AF458) &gt; 0), "x", "")</f>
        <v/>
      </c>
      <c r="AG62" s="14" t="str">
        <f>IF((COUNTA(CurriculumDetail!AG451:AG458) &gt; 0), "x", "")</f>
        <v/>
      </c>
      <c r="AH62" s="14" t="str">
        <f>IF((COUNTA(CurriculumDetail!AH451:AH458) &gt; 0), "x", "")</f>
        <v/>
      </c>
      <c r="AI62" s="14" t="str">
        <f>IF((COUNTA(CurriculumDetail!AI451:AI458) &gt; 0), "x", "")</f>
        <v/>
      </c>
      <c r="AJ62" s="14" t="str">
        <f>IF((COUNTA(CurriculumDetail!AJ451:AJ458) &gt; 0), "x", "")</f>
        <v/>
      </c>
    </row>
    <row r="63" spans="1:36">
      <c r="A63" t="s">
        <v>561</v>
      </c>
      <c r="B63" t="s">
        <v>358</v>
      </c>
      <c r="C63">
        <v>0</v>
      </c>
      <c r="D63">
        <v>0</v>
      </c>
      <c r="E63" t="b">
        <f>AND(OR(CurriculumDetail!F461&gt;0,CurriculumDetail!C461&lt;&gt;1),OR(CurriculumDetail!F462&gt;0,CurriculumDetail!C462&lt;&gt;1),OR(CurriculumDetail!F463&gt;0,CurriculumDetail!C463&lt;&gt;1),OR(CurriculumDetail!F464&gt;0,CurriculumDetail!C464&lt;&gt;1),OR(CurriculumDetail!F465&gt;0,CurriculumDetail!C465&lt;&gt;1),OR(CurriculumDetail!F466&gt;0,CurriculumDetail!C466&lt;&gt;1),OR(CurriculumDetail!F467&gt;0,CurriculumDetail!C467&lt;&gt;1),OR(CurriculumDetail!F468&gt;0,CurriculumDetail!C468&lt;&gt;1),OR(CurriculumDetail!F469&gt;0,CurriculumDetail!C469&lt;&gt;1),OR(CurriculumDetail!F470&gt;0,CurriculumDetail!C470&lt;&gt;1),OR(CurriculumDetail!F471&gt;0,CurriculumDetail!C471&lt;&gt;1),OR(CurriculumDetail!F472&gt;0,CurriculumDetail!C472&lt;&gt;1),OR(CurriculumDetail!F473&gt;0,CurriculumDetail!C473&lt;&gt;1),OR(CurriculumDetail!F474&gt;0,CurriculumDetail!C474&lt;&gt;1),OR(CurriculumDetail!F475&gt;0,CurriculumDetail!C475&lt;&gt;1))</f>
        <v>1</v>
      </c>
      <c r="F63" t="b">
        <f>AND(OR(CurriculumDetail!F461&gt;0,CurriculumDetail!C461&lt;&gt;2),OR(CurriculumDetail!F462&gt;0,CurriculumDetail!C462&lt;&gt;2),OR(CurriculumDetail!F463&gt;0,CurriculumDetail!C463&lt;&gt;2),OR(CurriculumDetail!F464&gt;0,CurriculumDetail!C464&lt;&gt;2),OR(CurriculumDetail!F465&gt;0,CurriculumDetail!C465&lt;&gt;2),OR(CurriculumDetail!F466&gt;0,CurriculumDetail!C466&lt;&gt;2),OR(CurriculumDetail!F467&gt;0,CurriculumDetail!C467&lt;&gt;2),OR(CurriculumDetail!F468&gt;0,CurriculumDetail!C468&lt;&gt;2),OR(CurriculumDetail!F469&gt;0,CurriculumDetail!C469&lt;&gt;2),OR(CurriculumDetail!F470&gt;0,CurriculumDetail!C470&lt;&gt;2),OR(CurriculumDetail!F471&gt;0,CurriculumDetail!C471&lt;&gt;2),OR(CurriculumDetail!F472&gt;0,CurriculumDetail!C472&lt;&gt;2),OR(CurriculumDetail!F473&gt;0,CurriculumDetail!C473&lt;&gt;2),OR(CurriculumDetail!F474&gt;0,CurriculumDetail!C474&lt;&gt;2),OR(CurriculumDetail!F475&gt;0,CurriculumDetail!C475&lt;&gt;2))</f>
        <v>1</v>
      </c>
      <c r="G63" t="str">
        <f>IF((COUNTA(CurriculumDetail!G460:G475) &gt; 0), "x", "")</f>
        <v/>
      </c>
      <c r="H63" s="14" t="str">
        <f>IF((COUNTA(CurriculumDetail!H460:H475) &gt; 0), "x", "")</f>
        <v/>
      </c>
      <c r="I63" s="14" t="str">
        <f>IF((COUNTA(CurriculumDetail!I460:I475) &gt; 0), "x", "")</f>
        <v/>
      </c>
      <c r="J63" s="14" t="str">
        <f>IF((COUNTA(CurriculumDetail!J460:J475) &gt; 0), "x", "")</f>
        <v/>
      </c>
      <c r="K63" s="14" t="str">
        <f>IF((COUNTA(CurriculumDetail!K460:K475) &gt; 0), "x", "")</f>
        <v/>
      </c>
      <c r="L63" s="14" t="str">
        <f>IF((COUNTA(CurriculumDetail!L460:L475) &gt; 0), "x", "")</f>
        <v/>
      </c>
      <c r="M63" s="14" t="str">
        <f>IF((COUNTA(CurriculumDetail!M460:M475) &gt; 0), "x", "")</f>
        <v/>
      </c>
      <c r="N63" s="14" t="str">
        <f>IF((COUNTA(CurriculumDetail!N460:N475) &gt; 0), "x", "")</f>
        <v/>
      </c>
      <c r="O63" s="14" t="str">
        <f>IF((COUNTA(CurriculumDetail!O460:O475) &gt; 0), "x", "")</f>
        <v/>
      </c>
      <c r="P63" s="14" t="str">
        <f>IF((COUNTA(CurriculumDetail!P460:P475) &gt; 0), "x", "")</f>
        <v/>
      </c>
      <c r="Q63" s="14" t="str">
        <f>IF((COUNTA(CurriculumDetail!Q460:Q475) &gt; 0), "x", "")</f>
        <v/>
      </c>
      <c r="R63" s="14" t="str">
        <f>IF((COUNTA(CurriculumDetail!R460:R475) &gt; 0), "x", "")</f>
        <v/>
      </c>
      <c r="S63" s="14" t="str">
        <f>IF((COUNTA(CurriculumDetail!S460:S475) &gt; 0), "x", "")</f>
        <v/>
      </c>
      <c r="T63" s="14" t="str">
        <f>IF((COUNTA(CurriculumDetail!T460:T475) &gt; 0), "x", "")</f>
        <v/>
      </c>
      <c r="U63" s="14" t="str">
        <f>IF((COUNTA(CurriculumDetail!U460:U475) &gt; 0), "x", "")</f>
        <v>x</v>
      </c>
      <c r="V63" s="14" t="str">
        <f>IF((COUNTA(CurriculumDetail!V460:V475) &gt; 0), "x", "")</f>
        <v/>
      </c>
      <c r="W63" s="14" t="str">
        <f>IF((COUNTA(CurriculumDetail!W460:W475) &gt; 0), "x", "")</f>
        <v/>
      </c>
      <c r="X63" s="14" t="str">
        <f>IF((COUNTA(CurriculumDetail!X460:X475) &gt; 0), "x", "")</f>
        <v/>
      </c>
      <c r="Y63" s="14" t="str">
        <f>IF((COUNTA(CurriculumDetail!Y460:Y475) &gt; 0), "x", "")</f>
        <v/>
      </c>
      <c r="Z63" s="14" t="str">
        <f>IF((COUNTA(CurriculumDetail!Z460:Z475) &gt; 0), "x", "")</f>
        <v/>
      </c>
      <c r="AA63" s="14" t="str">
        <f>IF((COUNTA(CurriculumDetail!AA460:AA475) &gt; 0), "x", "")</f>
        <v/>
      </c>
      <c r="AB63" s="14" t="str">
        <f>IF((COUNTA(CurriculumDetail!AB460:AB475) &gt; 0), "x", "")</f>
        <v/>
      </c>
      <c r="AC63" s="14" t="str">
        <f>IF((COUNTA(CurriculumDetail!AC460:AC475) &gt; 0), "x", "")</f>
        <v/>
      </c>
      <c r="AD63" s="14" t="str">
        <f>IF((COUNTA(CurriculumDetail!AD460:AD475) &gt; 0), "x", "")</f>
        <v/>
      </c>
      <c r="AE63" s="14" t="str">
        <f>IF((COUNTA(CurriculumDetail!AE460:AE475) &gt; 0), "x", "")</f>
        <v/>
      </c>
      <c r="AF63" s="14" t="str">
        <f>IF((COUNTA(CurriculumDetail!AF460:AF475) &gt; 0), "x", "")</f>
        <v/>
      </c>
      <c r="AG63" s="14" t="str">
        <f>IF((COUNTA(CurriculumDetail!AG460:AG475) &gt; 0), "x", "")</f>
        <v/>
      </c>
      <c r="AH63" s="14" t="str">
        <f>IF((COUNTA(CurriculumDetail!AH460:AH475) &gt; 0), "x", "")</f>
        <v/>
      </c>
      <c r="AI63" s="14" t="str">
        <f>IF((COUNTA(CurriculumDetail!AI460:AI475) &gt; 0), "x", "")</f>
        <v/>
      </c>
      <c r="AJ63" s="14" t="str">
        <f>IF((COUNTA(CurriculumDetail!AJ460:AJ475) &gt; 0), "x", "")</f>
        <v/>
      </c>
    </row>
    <row r="64" spans="1:36">
      <c r="A64" t="s">
        <v>561</v>
      </c>
      <c r="B64" t="s">
        <v>1272</v>
      </c>
      <c r="C64">
        <v>0</v>
      </c>
      <c r="D64">
        <v>0</v>
      </c>
      <c r="E64" t="b">
        <f>AND(OR(CurriculumDetail!F478&gt;0,CurriculumDetail!C478&lt;&gt;1),OR(CurriculumDetail!F479&gt;0,CurriculumDetail!C479&lt;&gt;1),OR(CurriculumDetail!F480&gt;0,CurriculumDetail!C480&lt;&gt;1),OR(CurriculumDetail!F481&gt;0,CurriculumDetail!C481&lt;&gt;1),OR(CurriculumDetail!F482&gt;0,CurriculumDetail!C482&lt;&gt;1))</f>
        <v>1</v>
      </c>
      <c r="F64" t="b">
        <f>AND(OR(CurriculumDetail!F478&gt;0,CurriculumDetail!C478&lt;&gt;2),OR(CurriculumDetail!F479&gt;0,CurriculumDetail!C479&lt;&gt;2),OR(CurriculumDetail!F480&gt;0,CurriculumDetail!C480&lt;&gt;2),OR(CurriculumDetail!F481&gt;0,CurriculumDetail!C481&lt;&gt;2),OR(CurriculumDetail!F482&gt;0,CurriculumDetail!C482&lt;&gt;2))</f>
        <v>1</v>
      </c>
      <c r="G64" t="str">
        <f>IF((COUNTA(CurriculumDetail!G477:G482) &gt; 0), "x", "")</f>
        <v/>
      </c>
      <c r="H64" s="14" t="str">
        <f>IF((COUNTA(CurriculumDetail!H477:H482) &gt; 0), "x", "")</f>
        <v/>
      </c>
      <c r="I64" s="14" t="str">
        <f>IF((COUNTA(CurriculumDetail!I477:I482) &gt; 0), "x", "")</f>
        <v/>
      </c>
      <c r="J64" s="14" t="str">
        <f>IF((COUNTA(CurriculumDetail!J477:J482) &gt; 0), "x", "")</f>
        <v/>
      </c>
      <c r="K64" s="14" t="str">
        <f>IF((COUNTA(CurriculumDetail!K477:K482) &gt; 0), "x", "")</f>
        <v/>
      </c>
      <c r="L64" s="14" t="str">
        <f>IF((COUNTA(CurriculumDetail!L477:L482) &gt; 0), "x", "")</f>
        <v/>
      </c>
      <c r="M64" s="14" t="str">
        <f>IF((COUNTA(CurriculumDetail!M477:M482) &gt; 0), "x", "")</f>
        <v/>
      </c>
      <c r="N64" s="14" t="str">
        <f>IF((COUNTA(CurriculumDetail!N477:N482) &gt; 0), "x", "")</f>
        <v/>
      </c>
      <c r="O64" s="14" t="str">
        <f>IF((COUNTA(CurriculumDetail!O477:O482) &gt; 0), "x", "")</f>
        <v/>
      </c>
      <c r="P64" s="14" t="str">
        <f>IF((COUNTA(CurriculumDetail!P477:P482) &gt; 0), "x", "")</f>
        <v/>
      </c>
      <c r="Q64" s="14" t="str">
        <f>IF((COUNTA(CurriculumDetail!Q477:Q482) &gt; 0), "x", "")</f>
        <v/>
      </c>
      <c r="R64" s="14" t="str">
        <f>IF((COUNTA(CurriculumDetail!R477:R482) &gt; 0), "x", "")</f>
        <v/>
      </c>
      <c r="S64" s="14" t="str">
        <f>IF((COUNTA(CurriculumDetail!S477:S482) &gt; 0), "x", "")</f>
        <v/>
      </c>
      <c r="T64" s="14" t="str">
        <f>IF((COUNTA(CurriculumDetail!T477:T482) &gt; 0), "x", "")</f>
        <v/>
      </c>
      <c r="U64" s="14" t="str">
        <f>IF((COUNTA(CurriculumDetail!U477:U482) &gt; 0), "x", "")</f>
        <v/>
      </c>
      <c r="V64" s="14" t="str">
        <f>IF((COUNTA(CurriculumDetail!V477:V482) &gt; 0), "x", "")</f>
        <v/>
      </c>
      <c r="W64" s="14" t="str">
        <f>IF((COUNTA(CurriculumDetail!W477:W482) &gt; 0), "x", "")</f>
        <v/>
      </c>
      <c r="X64" s="14" t="str">
        <f>IF((COUNTA(CurriculumDetail!X477:X482) &gt; 0), "x", "")</f>
        <v/>
      </c>
      <c r="Y64" s="14" t="str">
        <f>IF((COUNTA(CurriculumDetail!Y477:Y482) &gt; 0), "x", "")</f>
        <v/>
      </c>
      <c r="Z64" s="14" t="str">
        <f>IF((COUNTA(CurriculumDetail!Z477:Z482) &gt; 0), "x", "")</f>
        <v/>
      </c>
      <c r="AA64" s="14" t="str">
        <f>IF((COUNTA(CurriculumDetail!AA477:AA482) &gt; 0), "x", "")</f>
        <v/>
      </c>
      <c r="AB64" s="14" t="str">
        <f>IF((COUNTA(CurriculumDetail!AB477:AB482) &gt; 0), "x", "")</f>
        <v/>
      </c>
      <c r="AC64" s="14" t="str">
        <f>IF((COUNTA(CurriculumDetail!AC477:AC482) &gt; 0), "x", "")</f>
        <v/>
      </c>
      <c r="AD64" s="14" t="str">
        <f>IF((COUNTA(CurriculumDetail!AD477:AD482) &gt; 0), "x", "")</f>
        <v/>
      </c>
      <c r="AE64" s="14" t="str">
        <f>IF((COUNTA(CurriculumDetail!AE477:AE482) &gt; 0), "x", "")</f>
        <v/>
      </c>
      <c r="AF64" s="14" t="str">
        <f>IF((COUNTA(CurriculumDetail!AF477:AF482) &gt; 0), "x", "")</f>
        <v/>
      </c>
      <c r="AG64" s="14" t="str">
        <f>IF((COUNTA(CurriculumDetail!AG477:AG482) &gt; 0), "x", "")</f>
        <v/>
      </c>
      <c r="AH64" s="14" t="str">
        <f>IF((COUNTA(CurriculumDetail!AH477:AH482) &gt; 0), "x", "")</f>
        <v/>
      </c>
      <c r="AI64" s="14" t="str">
        <f>IF((COUNTA(CurriculumDetail!AI477:AI482) &gt; 0), "x", "")</f>
        <v/>
      </c>
      <c r="AJ64" s="14" t="str">
        <f>IF((COUNTA(CurriculumDetail!AJ477:AJ482) &gt; 0), "x", "")</f>
        <v/>
      </c>
    </row>
    <row r="65" spans="1:36">
      <c r="A65" t="s">
        <v>554</v>
      </c>
      <c r="B65" t="s">
        <v>684</v>
      </c>
      <c r="C65">
        <v>0</v>
      </c>
      <c r="D65">
        <v>4</v>
      </c>
      <c r="E65" t="b">
        <f>AND(OR(CurriculumDetail!F460&gt;0,CurriculumDetail!C460&lt;&gt;1),OR(CurriculumDetail!F461&gt;0,CurriculumDetail!C461&lt;&gt;1),OR(CurriculumDetail!F462&gt;0,CurriculumDetail!C462&lt;&gt;1),OR(CurriculumDetail!F463&gt;0,CurriculumDetail!C463&lt;&gt;1),OR(CurriculumDetail!F464&gt;0,CurriculumDetail!C464&lt;&gt;1),OR(CurriculumDetail!F465&gt;0,CurriculumDetail!C465&lt;&gt;1),OR(CurriculumDetail!F466&gt;0,CurriculumDetail!C466&lt;&gt;1),OR(CurriculumDetail!F467&gt;0,CurriculumDetail!C467&lt;&gt;1))</f>
        <v>1</v>
      </c>
      <c r="F65" t="b">
        <f>AND(OR(CurriculumDetail!F460&gt;0,CurriculumDetail!C460&lt;&gt;2),OR(CurriculumDetail!F461&gt;0,CurriculumDetail!C461&lt;&gt;2),OR(CurriculumDetail!F462&gt;0,CurriculumDetail!C462&lt;&gt;2),OR(CurriculumDetail!F463&gt;0,CurriculumDetail!C463&lt;&gt;2),OR(CurriculumDetail!F464&gt;0,CurriculumDetail!C464&lt;&gt;2),OR(CurriculumDetail!F465&gt;0,CurriculumDetail!C465&lt;&gt;2),OR(CurriculumDetail!F466&gt;0,CurriculumDetail!C466&lt;&gt;2),OR(CurriculumDetail!F467&gt;0,CurriculumDetail!C467&lt;&gt;2))</f>
        <v>1</v>
      </c>
      <c r="G65" t="str">
        <f>IF((COUNTA(CurriculumDetail!G459:G467) &gt; 0), "x", "")</f>
        <v/>
      </c>
      <c r="H65" s="14" t="str">
        <f>IF((COUNTA(CurriculumDetail!H459:H467) &gt; 0), "x", "")</f>
        <v/>
      </c>
      <c r="I65" s="14" t="str">
        <f>IF((COUNTA(CurriculumDetail!I459:I467) &gt; 0), "x", "")</f>
        <v/>
      </c>
      <c r="J65" s="14" t="str">
        <f>IF((COUNTA(CurriculumDetail!J459:J467) &gt; 0), "x", "")</f>
        <v/>
      </c>
      <c r="K65" s="14" t="str">
        <f>IF((COUNTA(CurriculumDetail!K459:K467) &gt; 0), "x", "")</f>
        <v/>
      </c>
      <c r="L65" s="14" t="str">
        <f>IF((COUNTA(CurriculumDetail!L459:L467) &gt; 0), "x", "")</f>
        <v/>
      </c>
      <c r="M65" s="14" t="str">
        <f>IF((COUNTA(CurriculumDetail!M459:M467) &gt; 0), "x", "")</f>
        <v/>
      </c>
      <c r="N65" s="14" t="str">
        <f>IF((COUNTA(CurriculumDetail!N459:N467) &gt; 0), "x", "")</f>
        <v/>
      </c>
      <c r="O65" s="14" t="str">
        <f>IF((COUNTA(CurriculumDetail!O459:O467) &gt; 0), "x", "")</f>
        <v/>
      </c>
      <c r="P65" s="14" t="str">
        <f>IF((COUNTA(CurriculumDetail!P459:P467) &gt; 0), "x", "")</f>
        <v/>
      </c>
      <c r="Q65" s="14" t="str">
        <f>IF((COUNTA(CurriculumDetail!Q459:Q467) &gt; 0), "x", "")</f>
        <v/>
      </c>
      <c r="R65" s="14" t="str">
        <f>IF((COUNTA(CurriculumDetail!R459:R467) &gt; 0), "x", "")</f>
        <v/>
      </c>
      <c r="S65" s="14" t="str">
        <f>IF((COUNTA(CurriculumDetail!S459:S467) &gt; 0), "x", "")</f>
        <v/>
      </c>
      <c r="T65" s="14" t="str">
        <f>IF((COUNTA(CurriculumDetail!T459:T467) &gt; 0), "x", "")</f>
        <v/>
      </c>
      <c r="U65" s="14" t="str">
        <f>IF((COUNTA(CurriculumDetail!U459:U467) &gt; 0), "x", "")</f>
        <v/>
      </c>
      <c r="V65" s="14" t="str">
        <f>IF((COUNTA(CurriculumDetail!V459:V467) &gt; 0), "x", "")</f>
        <v/>
      </c>
      <c r="W65" s="14" t="str">
        <f>IF((COUNTA(CurriculumDetail!W459:W467) &gt; 0), "x", "")</f>
        <v/>
      </c>
      <c r="X65" s="14" t="str">
        <f>IF((COUNTA(CurriculumDetail!X459:X467) &gt; 0), "x", "")</f>
        <v/>
      </c>
      <c r="Y65" s="14" t="str">
        <f>IF((COUNTA(CurriculumDetail!Y459:Y467) &gt; 0), "x", "")</f>
        <v/>
      </c>
      <c r="Z65" s="14" t="str">
        <f>IF((COUNTA(CurriculumDetail!Z459:Z467) &gt; 0), "x", "")</f>
        <v/>
      </c>
      <c r="AA65" s="14" t="str">
        <f>IF((COUNTA(CurriculumDetail!AA459:AA467) &gt; 0), "x", "")</f>
        <v/>
      </c>
      <c r="AB65" s="14" t="str">
        <f>IF((COUNTA(CurriculumDetail!AB459:AB467) &gt; 0), "x", "")</f>
        <v/>
      </c>
      <c r="AC65" s="14" t="str">
        <f>IF((COUNTA(CurriculumDetail!AC459:AC467) &gt; 0), "x", "")</f>
        <v/>
      </c>
      <c r="AD65" s="14" t="str">
        <f>IF((COUNTA(CurriculumDetail!AD459:AD467) &gt; 0), "x", "")</f>
        <v/>
      </c>
      <c r="AE65" s="14" t="str">
        <f>IF((COUNTA(CurriculumDetail!AE459:AE467) &gt; 0), "x", "")</f>
        <v/>
      </c>
      <c r="AF65" s="14" t="str">
        <f>IF((COUNTA(CurriculumDetail!AF459:AF467) &gt; 0), "x", "")</f>
        <v/>
      </c>
      <c r="AG65" s="14" t="str">
        <f>IF((COUNTA(CurriculumDetail!AG459:AG467) &gt; 0), "x", "")</f>
        <v/>
      </c>
      <c r="AH65" s="14" t="str">
        <f>IF((COUNTA(CurriculumDetail!AH459:AH467) &gt; 0), "x", "")</f>
        <v/>
      </c>
      <c r="AI65" s="14" t="str">
        <f>IF((COUNTA(CurriculumDetail!AI459:AI467) &gt; 0), "x", "")</f>
        <v/>
      </c>
      <c r="AJ65" s="14" t="str">
        <f>IF((COUNTA(CurriculumDetail!AJ459:AJ467) &gt; 0), "x", "")</f>
        <v/>
      </c>
    </row>
    <row r="66" spans="1:36">
      <c r="A66" t="s">
        <v>554</v>
      </c>
      <c r="B66" t="s">
        <v>198</v>
      </c>
      <c r="C66">
        <v>1</v>
      </c>
      <c r="D66">
        <v>2</v>
      </c>
      <c r="E66" t="b">
        <f>AND(OR(CurriculumDetail!F485&gt;0,CurriculumDetail!C485&lt;&gt;1),OR(CurriculumDetail!F486&gt;0,CurriculumDetail!C486&lt;&gt;1),OR(CurriculumDetail!F487&gt;0,CurriculumDetail!C487&lt;&gt;1),OR(CurriculumDetail!F488&gt;0,CurriculumDetail!C488&lt;&gt;1),OR(CurriculumDetail!F489&gt;0,CurriculumDetail!C489&lt;&gt;1),OR(CurriculumDetail!F490&gt;0,CurriculumDetail!C490&lt;&gt;1),OR(CurriculumDetail!F491&gt;0,CurriculumDetail!C491&lt;&gt;1),OR(CurriculumDetail!F492&gt;0,CurriculumDetail!C492&lt;&gt;1),OR(CurriculumDetail!F493&gt;0,CurriculumDetail!C493&lt;&gt;1),OR(CurriculumDetail!F494&gt;0,CurriculumDetail!C494&lt;&gt;1),OR(CurriculumDetail!F495&gt;0,CurriculumDetail!C495&lt;&gt;1),OR(CurriculumDetail!F496&gt;0,CurriculumDetail!C496&lt;&gt;1),OR(CurriculumDetail!F497&gt;0,CurriculumDetail!C497&lt;&gt;1))</f>
        <v>0</v>
      </c>
      <c r="F66" t="b">
        <f>AND(OR(CurriculumDetail!F485&gt;0,CurriculumDetail!C485&lt;&gt;2),OR(CurriculumDetail!F486&gt;0,CurriculumDetail!C486&lt;&gt;2),OR(CurriculumDetail!F487&gt;0,CurriculumDetail!C487&lt;&gt;2),OR(CurriculumDetail!F488&gt;0,CurriculumDetail!C488&lt;&gt;2),OR(CurriculumDetail!F489&gt;0,CurriculumDetail!C489&lt;&gt;2),OR(CurriculumDetail!F490&gt;0,CurriculumDetail!C490&lt;&gt;2),OR(CurriculumDetail!F491&gt;0,CurriculumDetail!C491&lt;&gt;2),OR(CurriculumDetail!F492&gt;0,CurriculumDetail!C492&lt;&gt;2),OR(CurriculumDetail!F493&gt;0,CurriculumDetail!C493&lt;&gt;2),OR(CurriculumDetail!F494&gt;0,CurriculumDetail!C494&lt;&gt;2),OR(CurriculumDetail!F495&gt;0,CurriculumDetail!C495&lt;&gt;2),OR(CurriculumDetail!F496&gt;0,CurriculumDetail!C496&lt;&gt;2),OR(CurriculumDetail!F497&gt;0,CurriculumDetail!C497&lt;&gt;2))</f>
        <v>0</v>
      </c>
      <c r="G66" t="str">
        <f>IF((COUNTA(CurriculumDetail!G484:G497) &gt; 0), "x", "")</f>
        <v/>
      </c>
      <c r="H66" s="14" t="str">
        <f>IF((COUNTA(CurriculumDetail!H484:H497) &gt; 0), "x", "")</f>
        <v/>
      </c>
      <c r="I66" s="14" t="str">
        <f>IF((COUNTA(CurriculumDetail!I484:I497) &gt; 0), "x", "")</f>
        <v/>
      </c>
      <c r="J66" s="14" t="str">
        <f>IF((COUNTA(CurriculumDetail!J484:J497) &gt; 0), "x", "")</f>
        <v/>
      </c>
      <c r="K66" s="14" t="str">
        <f>IF((COUNTA(CurriculumDetail!K484:K497) &gt; 0), "x", "")</f>
        <v/>
      </c>
      <c r="L66" s="14" t="str">
        <f>IF((COUNTA(CurriculumDetail!L484:L497) &gt; 0), "x", "")</f>
        <v/>
      </c>
      <c r="M66" s="14" t="str">
        <f>IF((COUNTA(CurriculumDetail!M484:M497) &gt; 0), "x", "")</f>
        <v/>
      </c>
      <c r="N66" s="14" t="str">
        <f>IF((COUNTA(CurriculumDetail!N484:N497) &gt; 0), "x", "")</f>
        <v/>
      </c>
      <c r="O66" s="14" t="str">
        <f>IF((COUNTA(CurriculumDetail!O484:O497) &gt; 0), "x", "")</f>
        <v/>
      </c>
      <c r="P66" s="14" t="str">
        <f>IF((COUNTA(CurriculumDetail!P484:P497) &gt; 0), "x", "")</f>
        <v/>
      </c>
      <c r="Q66" s="14" t="str">
        <f>IF((COUNTA(CurriculumDetail!Q484:Q497) &gt; 0), "x", "")</f>
        <v/>
      </c>
      <c r="R66" s="14" t="str">
        <f>IF((COUNTA(CurriculumDetail!R484:R497) &gt; 0), "x", "")</f>
        <v/>
      </c>
      <c r="S66" s="14" t="str">
        <f>IF((COUNTA(CurriculumDetail!S484:S497) &gt; 0), "x", "")</f>
        <v/>
      </c>
      <c r="T66" s="14" t="str">
        <f>IF((COUNTA(CurriculumDetail!T484:T497) &gt; 0), "x", "")</f>
        <v/>
      </c>
      <c r="U66" s="14" t="str">
        <f>IF((COUNTA(CurriculumDetail!U484:U497) &gt; 0), "x", "")</f>
        <v>x</v>
      </c>
      <c r="V66" s="14" t="str">
        <f>IF((COUNTA(CurriculumDetail!V484:V497) &gt; 0), "x", "")</f>
        <v/>
      </c>
      <c r="W66" s="14" t="str">
        <f>IF((COUNTA(CurriculumDetail!W484:W497) &gt; 0), "x", "")</f>
        <v/>
      </c>
      <c r="X66" s="14" t="str">
        <f>IF((COUNTA(CurriculumDetail!X484:X497) &gt; 0), "x", "")</f>
        <v/>
      </c>
      <c r="Y66" s="14" t="str">
        <f>IF((COUNTA(CurriculumDetail!Y484:Y497) &gt; 0), "x", "")</f>
        <v/>
      </c>
      <c r="Z66" s="14" t="str">
        <f>IF((COUNTA(CurriculumDetail!Z484:Z497) &gt; 0), "x", "")</f>
        <v/>
      </c>
      <c r="AA66" s="14" t="str">
        <f>IF((COUNTA(CurriculumDetail!AA484:AA497) &gt; 0), "x", "")</f>
        <v/>
      </c>
      <c r="AB66" s="14" t="str">
        <f>IF((COUNTA(CurriculumDetail!AB484:AB497) &gt; 0), "x", "")</f>
        <v/>
      </c>
      <c r="AC66" s="14" t="str">
        <f>IF((COUNTA(CurriculumDetail!AC484:AC497) &gt; 0), "x", "")</f>
        <v/>
      </c>
      <c r="AD66" s="14" t="str">
        <f>IF((COUNTA(CurriculumDetail!AD484:AD497) &gt; 0), "x", "")</f>
        <v/>
      </c>
      <c r="AE66" s="14" t="str">
        <f>IF((COUNTA(CurriculumDetail!AE484:AE497) &gt; 0), "x", "")</f>
        <v/>
      </c>
      <c r="AF66" s="14" t="str">
        <f>IF((COUNTA(CurriculumDetail!AF484:AF497) &gt; 0), "x", "")</f>
        <v/>
      </c>
      <c r="AG66" s="14" t="str">
        <f>IF((COUNTA(CurriculumDetail!AG484:AG497) &gt; 0), "x", "")</f>
        <v/>
      </c>
      <c r="AH66" s="14" t="str">
        <f>IF((COUNTA(CurriculumDetail!AH484:AH497) &gt; 0), "x", "")</f>
        <v/>
      </c>
      <c r="AI66" s="14" t="str">
        <f>IF((COUNTA(CurriculumDetail!AI484:AI497) &gt; 0), "x", "")</f>
        <v/>
      </c>
      <c r="AJ66" s="14" t="str">
        <f>IF((COUNTA(CurriculumDetail!AJ484:AJ497) &gt; 0), "x", "")</f>
        <v/>
      </c>
    </row>
    <row r="67" spans="1:36">
      <c r="A67" t="s">
        <v>554</v>
      </c>
      <c r="B67" t="s">
        <v>817</v>
      </c>
      <c r="C67">
        <v>0</v>
      </c>
      <c r="D67">
        <v>3</v>
      </c>
      <c r="E67" t="b">
        <f>AND(OR(CurriculumDetail!F500&gt;0,CurriculumDetail!C500&lt;&gt;1),OR(CurriculumDetail!F501&gt;0,CurriculumDetail!C501&lt;&gt;1),OR(CurriculumDetail!F502&gt;0,CurriculumDetail!C502&lt;&gt;1),OR(CurriculumDetail!F503&gt;0,CurriculumDetail!C503&lt;&gt;1),OR(CurriculumDetail!F504&gt;0,CurriculumDetail!C504&lt;&gt;1),OR(CurriculumDetail!F505&gt;0,CurriculumDetail!C505&lt;&gt;1),OR(CurriculumDetail!F506&gt;0,CurriculumDetail!C506&lt;&gt;1),OR(CurriculumDetail!F507&gt;0,CurriculumDetail!C507&lt;&gt;1),OR(CurriculumDetail!F508&gt;0,CurriculumDetail!C508&lt;&gt;1))</f>
        <v>1</v>
      </c>
      <c r="F67" t="b">
        <f>AND(OR(CurriculumDetail!F500&gt;0,CurriculumDetail!C500&lt;&gt;2),OR(CurriculumDetail!F501&gt;0,CurriculumDetail!C501&lt;&gt;2),OR(CurriculumDetail!F502&gt;0,CurriculumDetail!C502&lt;&gt;2),OR(CurriculumDetail!F503&gt;0,CurriculumDetail!C503&lt;&gt;2),OR(CurriculumDetail!F504&gt;0,CurriculumDetail!C504&lt;&gt;2),OR(CurriculumDetail!F505&gt;0,CurriculumDetail!C505&lt;&gt;2),OR(CurriculumDetail!F506&gt;0,CurriculumDetail!C506&lt;&gt;2),OR(CurriculumDetail!F507&gt;0,CurriculumDetail!C507&lt;&gt;2),OR(CurriculumDetail!F508&gt;0,CurriculumDetail!C508&lt;&gt;2))</f>
        <v>1</v>
      </c>
      <c r="G67" t="str">
        <f>IF((COUNTA(CurriculumDetail!G499:G508) &gt; 0), "x", "")</f>
        <v/>
      </c>
      <c r="H67" s="14" t="str">
        <f>IF((COUNTA(CurriculumDetail!H499:H508) &gt; 0), "x", "")</f>
        <v/>
      </c>
      <c r="I67" s="14" t="str">
        <f>IF((COUNTA(CurriculumDetail!I499:I508) &gt; 0), "x", "")</f>
        <v/>
      </c>
      <c r="J67" s="14" t="str">
        <f>IF((COUNTA(CurriculumDetail!J499:J508) &gt; 0), "x", "")</f>
        <v/>
      </c>
      <c r="K67" s="14" t="str">
        <f>IF((COUNTA(CurriculumDetail!K499:K508) &gt; 0), "x", "")</f>
        <v/>
      </c>
      <c r="L67" s="14" t="str">
        <f>IF((COUNTA(CurriculumDetail!L499:L508) &gt; 0), "x", "")</f>
        <v/>
      </c>
      <c r="M67" s="14" t="str">
        <f>IF((COUNTA(CurriculumDetail!M499:M508) &gt; 0), "x", "")</f>
        <v/>
      </c>
      <c r="N67" s="14" t="str">
        <f>IF((COUNTA(CurriculumDetail!N499:N508) &gt; 0), "x", "")</f>
        <v/>
      </c>
      <c r="O67" s="14" t="str">
        <f>IF((COUNTA(CurriculumDetail!O499:O508) &gt; 0), "x", "")</f>
        <v/>
      </c>
      <c r="P67" s="14" t="str">
        <f>IF((COUNTA(CurriculumDetail!P499:P508) &gt; 0), "x", "")</f>
        <v>x</v>
      </c>
      <c r="Q67" s="14" t="str">
        <f>IF((COUNTA(CurriculumDetail!Q499:Q508) &gt; 0), "x", "")</f>
        <v/>
      </c>
      <c r="R67" s="14" t="str">
        <f>IF((COUNTA(CurriculumDetail!R499:R508) &gt; 0), "x", "")</f>
        <v/>
      </c>
      <c r="S67" s="14" t="str">
        <f>IF((COUNTA(CurriculumDetail!S499:S508) &gt; 0), "x", "")</f>
        <v/>
      </c>
      <c r="T67" s="14" t="str">
        <f>IF((COUNTA(CurriculumDetail!T499:T508) &gt; 0), "x", "")</f>
        <v/>
      </c>
      <c r="U67" s="14" t="str">
        <f>IF((COUNTA(CurriculumDetail!U499:U508) &gt; 0), "x", "")</f>
        <v/>
      </c>
      <c r="V67" s="14" t="str">
        <f>IF((COUNTA(CurriculumDetail!V499:V508) &gt; 0), "x", "")</f>
        <v>x</v>
      </c>
      <c r="W67" s="14" t="str">
        <f>IF((COUNTA(CurriculumDetail!W499:W508) &gt; 0), "x", "")</f>
        <v/>
      </c>
      <c r="X67" s="14" t="str">
        <f>IF((COUNTA(CurriculumDetail!X499:X508) &gt; 0), "x", "")</f>
        <v/>
      </c>
      <c r="Y67" s="14" t="str">
        <f>IF((COUNTA(CurriculumDetail!Y499:Y508) &gt; 0), "x", "")</f>
        <v/>
      </c>
      <c r="Z67" s="14" t="str">
        <f>IF((COUNTA(CurriculumDetail!Z499:Z508) &gt; 0), "x", "")</f>
        <v/>
      </c>
      <c r="AA67" s="14" t="str">
        <f>IF((COUNTA(CurriculumDetail!AA499:AA508) &gt; 0), "x", "")</f>
        <v/>
      </c>
      <c r="AB67" s="14" t="str">
        <f>IF((COUNTA(CurriculumDetail!AB499:AB508) &gt; 0), "x", "")</f>
        <v/>
      </c>
      <c r="AC67" s="14" t="str">
        <f>IF((COUNTA(CurriculumDetail!AC499:AC508) &gt; 0), "x", "")</f>
        <v/>
      </c>
      <c r="AD67" s="14" t="str">
        <f>IF((COUNTA(CurriculumDetail!AD499:AD508) &gt; 0), "x", "")</f>
        <v/>
      </c>
      <c r="AE67" s="14" t="str">
        <f>IF((COUNTA(CurriculumDetail!AE499:AE508) &gt; 0), "x", "")</f>
        <v/>
      </c>
      <c r="AF67" s="14" t="str">
        <f>IF((COUNTA(CurriculumDetail!AF499:AF508) &gt; 0), "x", "")</f>
        <v/>
      </c>
      <c r="AG67" s="14" t="str">
        <f>IF((COUNTA(CurriculumDetail!AG499:AG508) &gt; 0), "x", "")</f>
        <v/>
      </c>
      <c r="AH67" s="14" t="str">
        <f>IF((COUNTA(CurriculumDetail!AH499:AH508) &gt; 0), "x", "")</f>
        <v/>
      </c>
      <c r="AI67" s="14" t="str">
        <f>IF((COUNTA(CurriculumDetail!AI499:AI508) &gt; 0), "x", "")</f>
        <v/>
      </c>
      <c r="AJ67" s="14" t="str">
        <f>IF((COUNTA(CurriculumDetail!AJ499:AJ508) &gt; 0), "x", "")</f>
        <v/>
      </c>
    </row>
    <row r="68" spans="1:36">
      <c r="A68" t="s">
        <v>554</v>
      </c>
      <c r="B68" t="s">
        <v>684</v>
      </c>
      <c r="C68">
        <v>0</v>
      </c>
      <c r="D68">
        <v>4</v>
      </c>
      <c r="E68" t="b">
        <f>AND(OR(CurriculumDetail!F511&gt;0,CurriculumDetail!C511&lt;&gt;1),OR(CurriculumDetail!F512&gt;0,CurriculumDetail!C512&lt;&gt;1),OR(CurriculumDetail!F513&gt;0,CurriculumDetail!C513&lt;&gt;1),OR(CurriculumDetail!F514&gt;0,CurriculumDetail!C514&lt;&gt;1),OR(CurriculumDetail!F515&gt;0,CurriculumDetail!C515&lt;&gt;1),OR(CurriculumDetail!F516&gt;0,CurriculumDetail!C516&lt;&gt;1),OR(CurriculumDetail!F517&gt;0,CurriculumDetail!C517&lt;&gt;1),OR(CurriculumDetail!F518&gt;0,CurriculumDetail!C518&lt;&gt;1))</f>
        <v>1</v>
      </c>
      <c r="F68" t="b">
        <f>AND(OR(CurriculumDetail!F511&gt;0,CurriculumDetail!C511&lt;&gt;2),OR(CurriculumDetail!F512&gt;0,CurriculumDetail!C512&lt;&gt;2),OR(CurriculumDetail!F513&gt;0,CurriculumDetail!C513&lt;&gt;2),OR(CurriculumDetail!F514&gt;0,CurriculumDetail!C514&lt;&gt;2),OR(CurriculumDetail!F515&gt;0,CurriculumDetail!C515&lt;&gt;2),OR(CurriculumDetail!F516&gt;0,CurriculumDetail!C516&lt;&gt;2),OR(CurriculumDetail!F517&gt;0,CurriculumDetail!C517&lt;&gt;2),OR(CurriculumDetail!F518&gt;0,CurriculumDetail!C518&lt;&gt;2))</f>
        <v>0</v>
      </c>
      <c r="G68" t="str">
        <f>IF((COUNTA(CurriculumDetail!G510:G518) &gt; 0), "x", "")</f>
        <v/>
      </c>
      <c r="H68" s="14" t="str">
        <f>IF((COUNTA(CurriculumDetail!H510:H518) &gt; 0), "x", "")</f>
        <v/>
      </c>
      <c r="I68" s="14" t="str">
        <f>IF((COUNTA(CurriculumDetail!I510:I518) &gt; 0), "x", "")</f>
        <v/>
      </c>
      <c r="J68" s="14" t="str">
        <f>IF((COUNTA(CurriculumDetail!J510:J518) &gt; 0), "x", "")</f>
        <v/>
      </c>
      <c r="K68" s="14" t="str">
        <f>IF((COUNTA(CurriculumDetail!K510:K518) &gt; 0), "x", "")</f>
        <v/>
      </c>
      <c r="L68" s="14" t="str">
        <f>IF((COUNTA(CurriculumDetail!L510:L518) &gt; 0), "x", "")</f>
        <v/>
      </c>
      <c r="M68" s="14" t="str">
        <f>IF((COUNTA(CurriculumDetail!M510:M518) &gt; 0), "x", "")</f>
        <v/>
      </c>
      <c r="N68" s="14" t="str">
        <f>IF((COUNTA(CurriculumDetail!N510:N518) &gt; 0), "x", "")</f>
        <v/>
      </c>
      <c r="O68" s="14" t="str">
        <f>IF((COUNTA(CurriculumDetail!O510:O518) &gt; 0), "x", "")</f>
        <v/>
      </c>
      <c r="P68" s="14" t="str">
        <f>IF((COUNTA(CurriculumDetail!P510:P518) &gt; 0), "x", "")</f>
        <v>x</v>
      </c>
      <c r="Q68" s="14" t="str">
        <f>IF((COUNTA(CurriculumDetail!Q510:Q518) &gt; 0), "x", "")</f>
        <v/>
      </c>
      <c r="R68" s="14" t="str">
        <f>IF((COUNTA(CurriculumDetail!R510:R518) &gt; 0), "x", "")</f>
        <v/>
      </c>
      <c r="S68" s="14" t="str">
        <f>IF((COUNTA(CurriculumDetail!S510:S518) &gt; 0), "x", "")</f>
        <v/>
      </c>
      <c r="T68" s="14" t="str">
        <f>IF((COUNTA(CurriculumDetail!T510:T518) &gt; 0), "x", "")</f>
        <v/>
      </c>
      <c r="U68" s="14" t="str">
        <f>IF((COUNTA(CurriculumDetail!U510:U518) &gt; 0), "x", "")</f>
        <v/>
      </c>
      <c r="V68" s="14" t="str">
        <f>IF((COUNTA(CurriculumDetail!V510:V518) &gt; 0), "x", "")</f>
        <v>x</v>
      </c>
      <c r="W68" s="14" t="str">
        <f>IF((COUNTA(CurriculumDetail!W510:W518) &gt; 0), "x", "")</f>
        <v>x</v>
      </c>
      <c r="X68" s="14" t="str">
        <f>IF((COUNTA(CurriculumDetail!X510:X518) &gt; 0), "x", "")</f>
        <v/>
      </c>
      <c r="Y68" s="14" t="str">
        <f>IF((COUNTA(CurriculumDetail!Y510:Y518) &gt; 0), "x", "")</f>
        <v/>
      </c>
      <c r="Z68" s="14" t="str">
        <f>IF((COUNTA(CurriculumDetail!Z510:Z518) &gt; 0), "x", "")</f>
        <v/>
      </c>
      <c r="AA68" s="14" t="str">
        <f>IF((COUNTA(CurriculumDetail!AA510:AA518) &gt; 0), "x", "")</f>
        <v/>
      </c>
      <c r="AB68" s="14" t="str">
        <f>IF((COUNTA(CurriculumDetail!AB510:AB518) &gt; 0), "x", "")</f>
        <v/>
      </c>
      <c r="AC68" s="14" t="str">
        <f>IF((COUNTA(CurriculumDetail!AC510:AC518) &gt; 0), "x", "")</f>
        <v/>
      </c>
      <c r="AD68" s="14" t="str">
        <f>IF((COUNTA(CurriculumDetail!AD510:AD518) &gt; 0), "x", "")</f>
        <v/>
      </c>
      <c r="AE68" s="14" t="str">
        <f>IF((COUNTA(CurriculumDetail!AE510:AE518) &gt; 0), "x", "")</f>
        <v/>
      </c>
      <c r="AF68" s="14" t="str">
        <f>IF((COUNTA(CurriculumDetail!AF510:AF518) &gt; 0), "x", "")</f>
        <v/>
      </c>
      <c r="AG68" s="14" t="str">
        <f>IF((COUNTA(CurriculumDetail!AG510:AG518) &gt; 0), "x", "")</f>
        <v/>
      </c>
      <c r="AH68" s="14" t="str">
        <f>IF((COUNTA(CurriculumDetail!AH510:AH518) &gt; 0), "x", "")</f>
        <v/>
      </c>
      <c r="AI68" s="14" t="str">
        <f>IF((COUNTA(CurriculumDetail!AI510:AI518) &gt; 0), "x", "")</f>
        <v/>
      </c>
      <c r="AJ68" s="14" t="str">
        <f>IF((COUNTA(CurriculumDetail!AJ510:AJ518) &gt; 0), "x", "")</f>
        <v/>
      </c>
    </row>
    <row r="69" spans="1:36">
      <c r="A69" t="s">
        <v>554</v>
      </c>
      <c r="B69" t="s">
        <v>30</v>
      </c>
      <c r="C69">
        <v>0</v>
      </c>
      <c r="D69">
        <v>0</v>
      </c>
      <c r="E69" t="b">
        <f>AND(OR(CurriculumDetail!F521&gt;0,CurriculumDetail!C521&lt;&gt;1),OR(CurriculumDetail!F522&gt;0,CurriculumDetail!C522&lt;&gt;1),OR(CurriculumDetail!F523&gt;0,CurriculumDetail!C523&lt;&gt;1),OR(CurriculumDetail!F524&gt;0,CurriculumDetail!C524&lt;&gt;1),OR(CurriculumDetail!F525&gt;0,CurriculumDetail!C525&lt;&gt;1))</f>
        <v>1</v>
      </c>
      <c r="F69" t="b">
        <f>AND(OR(CurriculumDetail!F521&gt;0,CurriculumDetail!C521&lt;&gt;2),OR(CurriculumDetail!F522&gt;0,CurriculumDetail!C522&lt;&gt;2),OR(CurriculumDetail!F523&gt;0,CurriculumDetail!C523&lt;&gt;2),OR(CurriculumDetail!F524&gt;0,CurriculumDetail!C524&lt;&gt;2),OR(CurriculumDetail!F525&gt;0,CurriculumDetail!C525&lt;&gt;2))</f>
        <v>1</v>
      </c>
      <c r="G69" t="str">
        <f>IF((COUNTA(CurriculumDetail!G520:G525) &gt; 0), "x", "")</f>
        <v/>
      </c>
      <c r="H69" s="14" t="str">
        <f>IF((COUNTA(CurriculumDetail!H520:H525) &gt; 0), "x", "")</f>
        <v/>
      </c>
      <c r="I69" s="14" t="str">
        <f>IF((COUNTA(CurriculumDetail!I520:I525) &gt; 0), "x", "")</f>
        <v/>
      </c>
      <c r="J69" s="14" t="str">
        <f>IF((COUNTA(CurriculumDetail!J520:J525) &gt; 0), "x", "")</f>
        <v/>
      </c>
      <c r="K69" s="14" t="str">
        <f>IF((COUNTA(CurriculumDetail!K520:K525) &gt; 0), "x", "")</f>
        <v/>
      </c>
      <c r="L69" s="14" t="str">
        <f>IF((COUNTA(CurriculumDetail!L520:L525) &gt; 0), "x", "")</f>
        <v/>
      </c>
      <c r="M69" s="14" t="str">
        <f>IF((COUNTA(CurriculumDetail!M520:M525) &gt; 0), "x", "")</f>
        <v/>
      </c>
      <c r="N69" s="14" t="str">
        <f>IF((COUNTA(CurriculumDetail!N520:N525) &gt; 0), "x", "")</f>
        <v/>
      </c>
      <c r="O69" s="14" t="str">
        <f>IF((COUNTA(CurriculumDetail!O520:O525) &gt; 0), "x", "")</f>
        <v/>
      </c>
      <c r="P69" s="14" t="str">
        <f>IF((COUNTA(CurriculumDetail!P520:P525) &gt; 0), "x", "")</f>
        <v/>
      </c>
      <c r="Q69" s="14" t="str">
        <f>IF((COUNTA(CurriculumDetail!Q520:Q525) &gt; 0), "x", "")</f>
        <v/>
      </c>
      <c r="R69" s="14" t="str">
        <f>IF((COUNTA(CurriculumDetail!R520:R525) &gt; 0), "x", "")</f>
        <v/>
      </c>
      <c r="S69" s="14" t="str">
        <f>IF((COUNTA(CurriculumDetail!S520:S525) &gt; 0), "x", "")</f>
        <v/>
      </c>
      <c r="T69" s="14" t="str">
        <f>IF((COUNTA(CurriculumDetail!T520:T525) &gt; 0), "x", "")</f>
        <v/>
      </c>
      <c r="U69" s="14" t="str">
        <f>IF((COUNTA(CurriculumDetail!U520:U525) &gt; 0), "x", "")</f>
        <v/>
      </c>
      <c r="V69" s="14" t="str">
        <f>IF((COUNTA(CurriculumDetail!V520:V525) &gt; 0), "x", "")</f>
        <v/>
      </c>
      <c r="W69" s="14" t="str">
        <f>IF((COUNTA(CurriculumDetail!W520:W525) &gt; 0), "x", "")</f>
        <v/>
      </c>
      <c r="X69" s="14" t="str">
        <f>IF((COUNTA(CurriculumDetail!X520:X525) &gt; 0), "x", "")</f>
        <v/>
      </c>
      <c r="Y69" s="14" t="str">
        <f>IF((COUNTA(CurriculumDetail!Y520:Y525) &gt; 0), "x", "")</f>
        <v/>
      </c>
      <c r="Z69" s="14" t="str">
        <f>IF((COUNTA(CurriculumDetail!Z520:Z525) &gt; 0), "x", "")</f>
        <v/>
      </c>
      <c r="AA69" s="14" t="str">
        <f>IF((COUNTA(CurriculumDetail!AA520:AA525) &gt; 0), "x", "")</f>
        <v/>
      </c>
      <c r="AB69" s="14" t="str">
        <f>IF((COUNTA(CurriculumDetail!AB520:AB525) &gt; 0), "x", "")</f>
        <v/>
      </c>
      <c r="AC69" s="14" t="str">
        <f>IF((COUNTA(CurriculumDetail!AC520:AC525) &gt; 0), "x", "")</f>
        <v/>
      </c>
      <c r="AD69" s="14" t="str">
        <f>IF((COUNTA(CurriculumDetail!AD520:AD525) &gt; 0), "x", "")</f>
        <v/>
      </c>
      <c r="AE69" s="14" t="str">
        <f>IF((COUNTA(CurriculumDetail!AE520:AE525) &gt; 0), "x", "")</f>
        <v/>
      </c>
      <c r="AF69" s="14" t="str">
        <f>IF((COUNTA(CurriculumDetail!AF520:AF525) &gt; 0), "x", "")</f>
        <v/>
      </c>
      <c r="AG69" s="14" t="str">
        <f>IF((COUNTA(CurriculumDetail!AG520:AG525) &gt; 0), "x", "")</f>
        <v/>
      </c>
      <c r="AH69" s="14" t="str">
        <f>IF((COUNTA(CurriculumDetail!AH520:AH525) &gt; 0), "x", "")</f>
        <v/>
      </c>
      <c r="AI69" s="14" t="str">
        <f>IF((COUNTA(CurriculumDetail!AI520:AI525) &gt; 0), "x", "")</f>
        <v/>
      </c>
      <c r="AJ69" s="14" t="str">
        <f>IF((COUNTA(CurriculumDetail!AJ520:AJ525) &gt; 0), "x", "")</f>
        <v/>
      </c>
    </row>
    <row r="70" spans="1:36">
      <c r="A70" t="s">
        <v>554</v>
      </c>
      <c r="B70" t="s">
        <v>252</v>
      </c>
      <c r="C70">
        <v>0</v>
      </c>
      <c r="D70">
        <v>0</v>
      </c>
      <c r="E70" t="b">
        <f>AND(OR(CurriculumDetail!F528&gt;0,CurriculumDetail!C528&lt;&gt;1),OR(CurriculumDetail!F529&gt;0,CurriculumDetail!C529&lt;&gt;1),OR(CurriculumDetail!F530&gt;0,CurriculumDetail!C530&lt;&gt;1),OR(CurriculumDetail!F531&gt;0,CurriculumDetail!C531&lt;&gt;1),OR(CurriculumDetail!F532&gt;0,CurriculumDetail!C532&lt;&gt;1),OR(CurriculumDetail!F533&gt;0,CurriculumDetail!C533&lt;&gt;1),OR(CurriculumDetail!F534&gt;0,CurriculumDetail!C534&lt;&gt;1),OR(CurriculumDetail!F535&gt;0,CurriculumDetail!C535&lt;&gt;1),OR(CurriculumDetail!F536&gt;0,CurriculumDetail!C536&lt;&gt;1),OR(CurriculumDetail!F537&gt;0,CurriculumDetail!C537&lt;&gt;1),OR(CurriculumDetail!F538&gt;0,CurriculumDetail!C538&lt;&gt;1),OR(CurriculumDetail!F539&gt;0,CurriculumDetail!C539&lt;&gt;1),OR(CurriculumDetail!F540&gt;0,CurriculumDetail!C540&lt;&gt;1))</f>
        <v>1</v>
      </c>
      <c r="F70" t="b">
        <f>AND(OR(CurriculumDetail!F528&gt;0,CurriculumDetail!C528&lt;&gt;2),OR(CurriculumDetail!F529&gt;0,CurriculumDetail!C529&lt;&gt;2),OR(CurriculumDetail!F530&gt;0,CurriculumDetail!C530&lt;&gt;2),OR(CurriculumDetail!F531&gt;0,CurriculumDetail!C531&lt;&gt;2),OR(CurriculumDetail!F532&gt;0,CurriculumDetail!C532&lt;&gt;2),OR(CurriculumDetail!F533&gt;0,CurriculumDetail!C533&lt;&gt;2),OR(CurriculumDetail!F534&gt;0,CurriculumDetail!C534&lt;&gt;2),OR(CurriculumDetail!F535&gt;0,CurriculumDetail!C535&lt;&gt;2),OR(CurriculumDetail!F536&gt;0,CurriculumDetail!C536&lt;&gt;2),OR(CurriculumDetail!F537&gt;0,CurriculumDetail!C537&lt;&gt;2),OR(CurriculumDetail!F538&gt;0,CurriculumDetail!C538&lt;&gt;2),OR(CurriculumDetail!F539&gt;0,CurriculumDetail!C539&lt;&gt;2),OR(CurriculumDetail!F540&gt;0,CurriculumDetail!C540&lt;&gt;2))</f>
        <v>1</v>
      </c>
      <c r="G70" t="str">
        <f>IF((COUNTA(CurriculumDetail!G527:G540) &gt; 0), "x", "")</f>
        <v/>
      </c>
      <c r="H70" s="14" t="str">
        <f>IF((COUNTA(CurriculumDetail!H527:H540) &gt; 0), "x", "")</f>
        <v/>
      </c>
      <c r="I70" s="14" t="str">
        <f>IF((COUNTA(CurriculumDetail!I527:I540) &gt; 0), "x", "")</f>
        <v/>
      </c>
      <c r="J70" s="14" t="str">
        <f>IF((COUNTA(CurriculumDetail!J527:J540) &gt; 0), "x", "")</f>
        <v/>
      </c>
      <c r="K70" s="14" t="str">
        <f>IF((COUNTA(CurriculumDetail!K527:K540) &gt; 0), "x", "")</f>
        <v/>
      </c>
      <c r="L70" s="14" t="str">
        <f>IF((COUNTA(CurriculumDetail!L527:L540) &gt; 0), "x", "")</f>
        <v/>
      </c>
      <c r="M70" s="14" t="str">
        <f>IF((COUNTA(CurriculumDetail!M527:M540) &gt; 0), "x", "")</f>
        <v/>
      </c>
      <c r="N70" s="14" t="str">
        <f>IF((COUNTA(CurriculumDetail!N527:N540) &gt; 0), "x", "")</f>
        <v/>
      </c>
      <c r="O70" s="14" t="str">
        <f>IF((COUNTA(CurriculumDetail!O527:O540) &gt; 0), "x", "")</f>
        <v/>
      </c>
      <c r="P70" s="14" t="str">
        <f>IF((COUNTA(CurriculumDetail!P527:P540) &gt; 0), "x", "")</f>
        <v/>
      </c>
      <c r="Q70" s="14" t="str">
        <f>IF((COUNTA(CurriculumDetail!Q527:Q540) &gt; 0), "x", "")</f>
        <v/>
      </c>
      <c r="R70" s="14" t="str">
        <f>IF((COUNTA(CurriculumDetail!R527:R540) &gt; 0), "x", "")</f>
        <v/>
      </c>
      <c r="S70" s="14" t="str">
        <f>IF((COUNTA(CurriculumDetail!S527:S540) &gt; 0), "x", "")</f>
        <v/>
      </c>
      <c r="T70" s="14" t="str">
        <f>IF((COUNTA(CurriculumDetail!T527:T540) &gt; 0), "x", "")</f>
        <v/>
      </c>
      <c r="U70" s="14" t="str">
        <f>IF((COUNTA(CurriculumDetail!U527:U540) &gt; 0), "x", "")</f>
        <v/>
      </c>
      <c r="V70" s="14" t="str">
        <f>IF((COUNTA(CurriculumDetail!V527:V540) &gt; 0), "x", "")</f>
        <v/>
      </c>
      <c r="W70" s="14" t="str">
        <f>IF((COUNTA(CurriculumDetail!W527:W540) &gt; 0), "x", "")</f>
        <v/>
      </c>
      <c r="X70" s="14" t="str">
        <f>IF((COUNTA(CurriculumDetail!X527:X540) &gt; 0), "x", "")</f>
        <v/>
      </c>
      <c r="Y70" s="14" t="str">
        <f>IF((COUNTA(CurriculumDetail!Y527:Y540) &gt; 0), "x", "")</f>
        <v/>
      </c>
      <c r="Z70" s="14" t="str">
        <f>IF((COUNTA(CurriculumDetail!Z527:Z540) &gt; 0), "x", "")</f>
        <v/>
      </c>
      <c r="AA70" s="14" t="str">
        <f>IF((COUNTA(CurriculumDetail!AA527:AA540) &gt; 0), "x", "")</f>
        <v/>
      </c>
      <c r="AB70" s="14" t="str">
        <f>IF((COUNTA(CurriculumDetail!AB527:AB540) &gt; 0), "x", "")</f>
        <v/>
      </c>
      <c r="AC70" s="14" t="str">
        <f>IF((COUNTA(CurriculumDetail!AC527:AC540) &gt; 0), "x", "")</f>
        <v/>
      </c>
      <c r="AD70" s="14" t="str">
        <f>IF((COUNTA(CurriculumDetail!AD527:AD540) &gt; 0), "x", "")</f>
        <v/>
      </c>
      <c r="AE70" s="14" t="str">
        <f>IF((COUNTA(CurriculumDetail!AE527:AE540) &gt; 0), "x", "")</f>
        <v/>
      </c>
      <c r="AF70" s="14" t="str">
        <f>IF((COUNTA(CurriculumDetail!AF527:AF540) &gt; 0), "x", "")</f>
        <v/>
      </c>
      <c r="AG70" s="14" t="str">
        <f>IF((COUNTA(CurriculumDetail!AG527:AG540) &gt; 0), "x", "")</f>
        <v/>
      </c>
      <c r="AH70" s="14" t="str">
        <f>IF((COUNTA(CurriculumDetail!AH527:AH540) &gt; 0), "x", "")</f>
        <v/>
      </c>
      <c r="AI70" s="14" t="str">
        <f>IF((COUNTA(CurriculumDetail!AI527:AI540) &gt; 0), "x", "")</f>
        <v/>
      </c>
      <c r="AJ70" s="14" t="str">
        <f>IF((COUNTA(CurriculumDetail!AJ527:AJ540) &gt; 0), "x", "")</f>
        <v/>
      </c>
    </row>
    <row r="71" spans="1:36">
      <c r="A71" t="s">
        <v>554</v>
      </c>
      <c r="B71" t="s">
        <v>99</v>
      </c>
      <c r="C71">
        <v>0</v>
      </c>
      <c r="D71">
        <v>0</v>
      </c>
      <c r="E71" t="b">
        <f>AND(OR(CurriculumDetail!F543&gt;0,CurriculumDetail!C543&lt;&gt;1),OR(CurriculumDetail!F544&gt;0,CurriculumDetail!C544&lt;&gt;1),OR(CurriculumDetail!F545&gt;0,CurriculumDetail!C545&lt;&gt;1),OR(CurriculumDetail!F546&gt;0,CurriculumDetail!C546&lt;&gt;1),OR(CurriculumDetail!F547&gt;0,CurriculumDetail!C547&lt;&gt;1),OR(CurriculumDetail!F548&gt;0,CurriculumDetail!C548&lt;&gt;1))</f>
        <v>1</v>
      </c>
      <c r="F71" t="b">
        <f>AND(OR(CurriculumDetail!F543&gt;0,CurriculumDetail!C543&lt;&gt;2),OR(CurriculumDetail!F544&gt;0,CurriculumDetail!C544&lt;&gt;2),OR(CurriculumDetail!F545&gt;0,CurriculumDetail!C545&lt;&gt;2),OR(CurriculumDetail!F546&gt;0,CurriculumDetail!C546&lt;&gt;2),OR(CurriculumDetail!F547&gt;0,CurriculumDetail!C547&lt;&gt;2),OR(CurriculumDetail!F548&gt;0,CurriculumDetail!C548&lt;&gt;2))</f>
        <v>1</v>
      </c>
      <c r="G71" t="str">
        <f>IF((COUNTA(CurriculumDetail!G542:G548) &gt; 0), "x", "")</f>
        <v/>
      </c>
      <c r="H71" s="14" t="str">
        <f>IF((COUNTA(CurriculumDetail!H542:H548) &gt; 0), "x", "")</f>
        <v/>
      </c>
      <c r="I71" s="14" t="str">
        <f>IF((COUNTA(CurriculumDetail!I542:I548) &gt; 0), "x", "")</f>
        <v/>
      </c>
      <c r="J71" s="14" t="str">
        <f>IF((COUNTA(CurriculumDetail!J542:J548) &gt; 0), "x", "")</f>
        <v/>
      </c>
      <c r="K71" s="14" t="str">
        <f>IF((COUNTA(CurriculumDetail!K542:K548) &gt; 0), "x", "")</f>
        <v/>
      </c>
      <c r="L71" s="14" t="str">
        <f>IF((COUNTA(CurriculumDetail!L542:L548) &gt; 0), "x", "")</f>
        <v/>
      </c>
      <c r="M71" s="14" t="str">
        <f>IF((COUNTA(CurriculumDetail!M542:M548) &gt; 0), "x", "")</f>
        <v/>
      </c>
      <c r="N71" s="14" t="str">
        <f>IF((COUNTA(CurriculumDetail!N542:N548) &gt; 0), "x", "")</f>
        <v/>
      </c>
      <c r="O71" s="14" t="str">
        <f>IF((COUNTA(CurriculumDetail!O542:O548) &gt; 0), "x", "")</f>
        <v/>
      </c>
      <c r="P71" s="14" t="str">
        <f>IF((COUNTA(CurriculumDetail!P542:P548) &gt; 0), "x", "")</f>
        <v>x</v>
      </c>
      <c r="Q71" s="14" t="str">
        <f>IF((COUNTA(CurriculumDetail!Q542:Q548) &gt; 0), "x", "")</f>
        <v/>
      </c>
      <c r="R71" s="14" t="str">
        <f>IF((COUNTA(CurriculumDetail!R542:R548) &gt; 0), "x", "")</f>
        <v/>
      </c>
      <c r="S71" s="14" t="str">
        <f>IF((COUNTA(CurriculumDetail!S542:S548) &gt; 0), "x", "")</f>
        <v/>
      </c>
      <c r="T71" s="14" t="str">
        <f>IF((COUNTA(CurriculumDetail!T542:T548) &gt; 0), "x", "")</f>
        <v/>
      </c>
      <c r="U71" s="14" t="str">
        <f>IF((COUNTA(CurriculumDetail!U542:U548) &gt; 0), "x", "")</f>
        <v/>
      </c>
      <c r="V71" s="14" t="str">
        <f>IF((COUNTA(CurriculumDetail!V542:V548) &gt; 0), "x", "")</f>
        <v>x</v>
      </c>
      <c r="W71" s="14" t="str">
        <f>IF((COUNTA(CurriculumDetail!W542:W548) &gt; 0), "x", "")</f>
        <v>x</v>
      </c>
      <c r="X71" s="14" t="str">
        <f>IF((COUNTA(CurriculumDetail!X542:X548) &gt; 0), "x", "")</f>
        <v/>
      </c>
      <c r="Y71" s="14" t="str">
        <f>IF((COUNTA(CurriculumDetail!Y542:Y548) &gt; 0), "x", "")</f>
        <v/>
      </c>
      <c r="Z71" s="14" t="str">
        <f>IF((COUNTA(CurriculumDetail!Z542:Z548) &gt; 0), "x", "")</f>
        <v/>
      </c>
      <c r="AA71" s="14" t="str">
        <f>IF((COUNTA(CurriculumDetail!AA542:AA548) &gt; 0), "x", "")</f>
        <v/>
      </c>
      <c r="AB71" s="14" t="str">
        <f>IF((COUNTA(CurriculumDetail!AB542:AB548) &gt; 0), "x", "")</f>
        <v/>
      </c>
      <c r="AC71" s="14" t="str">
        <f>IF((COUNTA(CurriculumDetail!AC542:AC548) &gt; 0), "x", "")</f>
        <v/>
      </c>
      <c r="AD71" s="14" t="str">
        <f>IF((COUNTA(CurriculumDetail!AD542:AD548) &gt; 0), "x", "")</f>
        <v/>
      </c>
      <c r="AE71" s="14" t="str">
        <f>IF((COUNTA(CurriculumDetail!AE542:AE548) &gt; 0), "x", "")</f>
        <v/>
      </c>
      <c r="AF71" s="14" t="str">
        <f>IF((COUNTA(CurriculumDetail!AF542:AF548) &gt; 0), "x", "")</f>
        <v/>
      </c>
      <c r="AG71" s="14" t="str">
        <f>IF((COUNTA(CurriculumDetail!AG542:AG548) &gt; 0), "x", "")</f>
        <v/>
      </c>
      <c r="AH71" s="14" t="str">
        <f>IF((COUNTA(CurriculumDetail!AH542:AH548) &gt; 0), "x", "")</f>
        <v/>
      </c>
      <c r="AI71" s="14" t="str">
        <f>IF((COUNTA(CurriculumDetail!AI542:AI548) &gt; 0), "x", "")</f>
        <v/>
      </c>
      <c r="AJ71" s="14" t="str">
        <f>IF((COUNTA(CurriculumDetail!AJ542:AJ548) &gt; 0), "x", "")</f>
        <v/>
      </c>
    </row>
    <row r="72" spans="1:36">
      <c r="A72" t="s">
        <v>554</v>
      </c>
      <c r="B72" t="s">
        <v>344</v>
      </c>
      <c r="C72">
        <v>0</v>
      </c>
      <c r="D72">
        <v>0</v>
      </c>
      <c r="E72" t="b">
        <f>AND(OR(CurriculumDetail!F551&gt;0,CurriculumDetail!C551&lt;&gt;1),OR(CurriculumDetail!F552&gt;0,CurriculumDetail!C552&lt;&gt;1),OR(CurriculumDetail!F553&gt;0,CurriculumDetail!C553&lt;&gt;1),OR(CurriculumDetail!F554&gt;0,CurriculumDetail!C554&lt;&gt;1),OR(CurriculumDetail!F555&gt;0,CurriculumDetail!C555&lt;&gt;1),OR(CurriculumDetail!F556&gt;0,CurriculumDetail!C556&lt;&gt;1),OR(CurriculumDetail!F557&gt;0,CurriculumDetail!C557&lt;&gt;1))</f>
        <v>1</v>
      </c>
      <c r="F72" t="b">
        <f>AND(OR(CurriculumDetail!F551&gt;0,CurriculumDetail!C551&lt;&gt;2),OR(CurriculumDetail!F552&gt;0,CurriculumDetail!C552&lt;&gt;2),OR(CurriculumDetail!F553&gt;0,CurriculumDetail!C553&lt;&gt;2),OR(CurriculumDetail!F554&gt;0,CurriculumDetail!C554&lt;&gt;2),OR(CurriculumDetail!F555&gt;0,CurriculumDetail!C555&lt;&gt;2),OR(CurriculumDetail!F556&gt;0,CurriculumDetail!C556&lt;&gt;2),OR(CurriculumDetail!F557&gt;0,CurriculumDetail!C557&lt;&gt;2))</f>
        <v>1</v>
      </c>
      <c r="G72" t="str">
        <f>IF((COUNTA(CurriculumDetail!G550:G557) &gt; 0), "x", "")</f>
        <v/>
      </c>
      <c r="H72" s="14" t="str">
        <f>IF((COUNTA(CurriculumDetail!H550:H557) &gt; 0), "x", "")</f>
        <v/>
      </c>
      <c r="I72" s="14" t="str">
        <f>IF((COUNTA(CurriculumDetail!I550:I557) &gt; 0), "x", "")</f>
        <v/>
      </c>
      <c r="J72" s="14" t="str">
        <f>IF((COUNTA(CurriculumDetail!J550:J557) &gt; 0), "x", "")</f>
        <v/>
      </c>
      <c r="K72" s="14" t="str">
        <f>IF((COUNTA(CurriculumDetail!K550:K557) &gt; 0), "x", "")</f>
        <v/>
      </c>
      <c r="L72" s="14" t="str">
        <f>IF((COUNTA(CurriculumDetail!L550:L557) &gt; 0), "x", "")</f>
        <v/>
      </c>
      <c r="M72" s="14" t="str">
        <f>IF((COUNTA(CurriculumDetail!M550:M557) &gt; 0), "x", "")</f>
        <v/>
      </c>
      <c r="N72" s="14" t="str">
        <f>IF((COUNTA(CurriculumDetail!N550:N557) &gt; 0), "x", "")</f>
        <v/>
      </c>
      <c r="O72" s="14" t="str">
        <f>IF((COUNTA(CurriculumDetail!O550:O557) &gt; 0), "x", "")</f>
        <v/>
      </c>
      <c r="P72" s="14" t="str">
        <f>IF((COUNTA(CurriculumDetail!P550:P557) &gt; 0), "x", "")</f>
        <v>x</v>
      </c>
      <c r="Q72" s="14" t="str">
        <f>IF((COUNTA(CurriculumDetail!Q550:Q557) &gt; 0), "x", "")</f>
        <v/>
      </c>
      <c r="R72" s="14" t="str">
        <f>IF((COUNTA(CurriculumDetail!R550:R557) &gt; 0), "x", "")</f>
        <v/>
      </c>
      <c r="S72" s="14" t="str">
        <f>IF((COUNTA(CurriculumDetail!S550:S557) &gt; 0), "x", "")</f>
        <v/>
      </c>
      <c r="T72" s="14" t="str">
        <f>IF((COUNTA(CurriculumDetail!T550:T557) &gt; 0), "x", "")</f>
        <v/>
      </c>
      <c r="U72" s="14" t="str">
        <f>IF((COUNTA(CurriculumDetail!U550:U557) &gt; 0), "x", "")</f>
        <v/>
      </c>
      <c r="V72" s="14" t="str">
        <f>IF((COUNTA(CurriculumDetail!V550:V557) &gt; 0), "x", "")</f>
        <v>x</v>
      </c>
      <c r="W72" s="14" t="str">
        <f>IF((COUNTA(CurriculumDetail!W550:W557) &gt; 0), "x", "")</f>
        <v/>
      </c>
      <c r="X72" s="14" t="str">
        <f>IF((COUNTA(CurriculumDetail!X550:X557) &gt; 0), "x", "")</f>
        <v/>
      </c>
      <c r="Y72" s="14" t="str">
        <f>IF((COUNTA(CurriculumDetail!Y550:Y557) &gt; 0), "x", "")</f>
        <v/>
      </c>
      <c r="Z72" s="14" t="str">
        <f>IF((COUNTA(CurriculumDetail!Z550:Z557) &gt; 0), "x", "")</f>
        <v/>
      </c>
      <c r="AA72" s="14" t="str">
        <f>IF((COUNTA(CurriculumDetail!AA550:AA557) &gt; 0), "x", "")</f>
        <v/>
      </c>
      <c r="AB72" s="14" t="str">
        <f>IF((COUNTA(CurriculumDetail!AB550:AB557) &gt; 0), "x", "")</f>
        <v/>
      </c>
      <c r="AC72" s="14" t="str">
        <f>IF((COUNTA(CurriculumDetail!AC550:AC557) &gt; 0), "x", "")</f>
        <v/>
      </c>
      <c r="AD72" s="14" t="str">
        <f>IF((COUNTA(CurriculumDetail!AD550:AD557) &gt; 0), "x", "")</f>
        <v/>
      </c>
      <c r="AE72" s="14" t="str">
        <f>IF((COUNTA(CurriculumDetail!AE550:AE557) &gt; 0), "x", "")</f>
        <v/>
      </c>
      <c r="AF72" s="14" t="str">
        <f>IF((COUNTA(CurriculumDetail!AF550:AF557) &gt; 0), "x", "")</f>
        <v/>
      </c>
      <c r="AG72" s="14" t="str">
        <f>IF((COUNTA(CurriculumDetail!AG550:AG557) &gt; 0), "x", "")</f>
        <v/>
      </c>
      <c r="AH72" s="14" t="str">
        <f>IF((COUNTA(CurriculumDetail!AH550:AH557) &gt; 0), "x", "")</f>
        <v/>
      </c>
      <c r="AI72" s="14" t="str">
        <f>IF((COUNTA(CurriculumDetail!AI550:AI557) &gt; 0), "x", "")</f>
        <v/>
      </c>
      <c r="AJ72" s="14" t="str">
        <f>IF((COUNTA(CurriculumDetail!AJ550:AJ557) &gt; 0), "x", "")</f>
        <v/>
      </c>
    </row>
    <row r="73" spans="1:36">
      <c r="A73" t="s">
        <v>554</v>
      </c>
      <c r="B73" t="s">
        <v>578</v>
      </c>
      <c r="C73">
        <v>0</v>
      </c>
      <c r="D73">
        <v>0</v>
      </c>
      <c r="E73" t="b">
        <f>AND(OR(CurriculumDetail!F560&gt;0,CurriculumDetail!C560&lt;&gt;1),OR(CurriculumDetail!F561&gt;0,CurriculumDetail!C561&lt;&gt;1),OR(CurriculumDetail!F562&gt;0,CurriculumDetail!C562&lt;&gt;1),OR(CurriculumDetail!F563&gt;0,CurriculumDetail!C563&lt;&gt;1),OR(CurriculumDetail!F564&gt;0,CurriculumDetail!C564&lt;&gt;1))</f>
        <v>1</v>
      </c>
      <c r="F73" t="b">
        <f>AND(OR(CurriculumDetail!F560&gt;0,CurriculumDetail!C560&lt;&gt;2),OR(CurriculumDetail!F561&gt;0,CurriculumDetail!C561&lt;&gt;2),OR(CurriculumDetail!F562&gt;0,CurriculumDetail!C562&lt;&gt;2),OR(CurriculumDetail!F563&gt;0,CurriculumDetail!C563&lt;&gt;2),OR(CurriculumDetail!F564&gt;0,CurriculumDetail!C564&lt;&gt;2))</f>
        <v>1</v>
      </c>
      <c r="G73" t="str">
        <f>IF((COUNTA(CurriculumDetail!G559:G564) &gt; 0), "x", "")</f>
        <v/>
      </c>
      <c r="H73" s="14" t="str">
        <f>IF((COUNTA(CurriculumDetail!H559:H564) &gt; 0), "x", "")</f>
        <v/>
      </c>
      <c r="I73" s="14" t="str">
        <f>IF((COUNTA(CurriculumDetail!I559:I564) &gt; 0), "x", "")</f>
        <v/>
      </c>
      <c r="J73" s="14" t="str">
        <f>IF((COUNTA(CurriculumDetail!J559:J564) &gt; 0), "x", "")</f>
        <v/>
      </c>
      <c r="K73" s="14" t="str">
        <f>IF((COUNTA(CurriculumDetail!K559:K564) &gt; 0), "x", "")</f>
        <v/>
      </c>
      <c r="L73" s="14" t="str">
        <f>IF((COUNTA(CurriculumDetail!L559:L564) &gt; 0), "x", "")</f>
        <v/>
      </c>
      <c r="M73" s="14" t="str">
        <f>IF((COUNTA(CurriculumDetail!M559:M564) &gt; 0), "x", "")</f>
        <v/>
      </c>
      <c r="N73" s="14" t="str">
        <f>IF((COUNTA(CurriculumDetail!N559:N564) &gt; 0), "x", "")</f>
        <v/>
      </c>
      <c r="O73" s="14" t="str">
        <f>IF((COUNTA(CurriculumDetail!O559:O564) &gt; 0), "x", "")</f>
        <v/>
      </c>
      <c r="P73" s="14" t="str">
        <f>IF((COUNTA(CurriculumDetail!P559:P564) &gt; 0), "x", "")</f>
        <v/>
      </c>
      <c r="Q73" s="14" t="str">
        <f>IF((COUNTA(CurriculumDetail!Q559:Q564) &gt; 0), "x", "")</f>
        <v/>
      </c>
      <c r="R73" s="14" t="str">
        <f>IF((COUNTA(CurriculumDetail!R559:R564) &gt; 0), "x", "")</f>
        <v/>
      </c>
      <c r="S73" s="14" t="str">
        <f>IF((COUNTA(CurriculumDetail!S559:S564) &gt; 0), "x", "")</f>
        <v/>
      </c>
      <c r="T73" s="14" t="str">
        <f>IF((COUNTA(CurriculumDetail!T559:T564) &gt; 0), "x", "")</f>
        <v/>
      </c>
      <c r="U73" s="14" t="str">
        <f>IF((COUNTA(CurriculumDetail!U559:U564) &gt; 0), "x", "")</f>
        <v/>
      </c>
      <c r="V73" s="14" t="str">
        <f>IF((COUNTA(CurriculumDetail!V559:V564) &gt; 0), "x", "")</f>
        <v/>
      </c>
      <c r="W73" s="14" t="str">
        <f>IF((COUNTA(CurriculumDetail!W559:W564) &gt; 0), "x", "")</f>
        <v/>
      </c>
      <c r="X73" s="14" t="str">
        <f>IF((COUNTA(CurriculumDetail!X559:X564) &gt; 0), "x", "")</f>
        <v/>
      </c>
      <c r="Y73" s="14" t="str">
        <f>IF((COUNTA(CurriculumDetail!Y559:Y564) &gt; 0), "x", "")</f>
        <v/>
      </c>
      <c r="Z73" s="14" t="str">
        <f>IF((COUNTA(CurriculumDetail!Z559:Z564) &gt; 0), "x", "")</f>
        <v/>
      </c>
      <c r="AA73" s="14" t="str">
        <f>IF((COUNTA(CurriculumDetail!AA559:AA564) &gt; 0), "x", "")</f>
        <v/>
      </c>
      <c r="AB73" s="14" t="str">
        <f>IF((COUNTA(CurriculumDetail!AB559:AB564) &gt; 0), "x", "")</f>
        <v/>
      </c>
      <c r="AC73" s="14" t="str">
        <f>IF((COUNTA(CurriculumDetail!AC559:AC564) &gt; 0), "x", "")</f>
        <v/>
      </c>
      <c r="AD73" s="14" t="str">
        <f>IF((COUNTA(CurriculumDetail!AD559:AD564) &gt; 0), "x", "")</f>
        <v/>
      </c>
      <c r="AE73" s="14" t="str">
        <f>IF((COUNTA(CurriculumDetail!AE559:AE564) &gt; 0), "x", "")</f>
        <v/>
      </c>
      <c r="AF73" s="14" t="str">
        <f>IF((COUNTA(CurriculumDetail!AF559:AF564) &gt; 0), "x", "")</f>
        <v/>
      </c>
      <c r="AG73" s="14" t="str">
        <f>IF((COUNTA(CurriculumDetail!AG559:AG564) &gt; 0), "x", "")</f>
        <v/>
      </c>
      <c r="AH73" s="14" t="str">
        <f>IF((COUNTA(CurriculumDetail!AH559:AH564) &gt; 0), "x", "")</f>
        <v/>
      </c>
      <c r="AI73" s="14" t="str">
        <f>IF((COUNTA(CurriculumDetail!AI559:AI564) &gt; 0), "x", "")</f>
        <v/>
      </c>
      <c r="AJ73" s="14" t="str">
        <f>IF((COUNTA(CurriculumDetail!AJ559:AJ564) &gt; 0), "x", "")</f>
        <v/>
      </c>
    </row>
    <row r="74" spans="1:36">
      <c r="A74" t="s">
        <v>554</v>
      </c>
      <c r="B74" t="s">
        <v>553</v>
      </c>
      <c r="C74">
        <v>0</v>
      </c>
      <c r="D74">
        <v>0</v>
      </c>
      <c r="E74" t="b">
        <f>AND(OR(CurriculumDetail!F567&gt;0,CurriculumDetail!C567&lt;&gt;1),OR(CurriculumDetail!F568&gt;0,CurriculumDetail!C568&lt;&gt;1),OR(CurriculumDetail!F569&gt;0,CurriculumDetail!C569&lt;&gt;1),OR(CurriculumDetail!F570&gt;0,CurriculumDetail!C570&lt;&gt;1),OR(CurriculumDetail!F571&gt;0,CurriculumDetail!C571&lt;&gt;1),OR(CurriculumDetail!F572&gt;0,CurriculumDetail!C572&lt;&gt;1),OR(CurriculumDetail!F573&gt;0,CurriculumDetail!C573&lt;&gt;1),OR(CurriculumDetail!F574&gt;0,CurriculumDetail!C574&lt;&gt;1),OR(CurriculumDetail!F575&gt;0,CurriculumDetail!C575&lt;&gt;1))</f>
        <v>1</v>
      </c>
      <c r="F74" t="b">
        <f>AND(OR(CurriculumDetail!F567&gt;0,CurriculumDetail!C567&lt;&gt;2),OR(CurriculumDetail!F568&gt;0,CurriculumDetail!C568&lt;&gt;2),OR(CurriculumDetail!F569&gt;0,CurriculumDetail!C569&lt;&gt;2),OR(CurriculumDetail!F570&gt;0,CurriculumDetail!C570&lt;&gt;2),OR(CurriculumDetail!F571&gt;0,CurriculumDetail!C571&lt;&gt;2),OR(CurriculumDetail!F572&gt;0,CurriculumDetail!C572&lt;&gt;2),OR(CurriculumDetail!F573&gt;0,CurriculumDetail!C573&lt;&gt;2),OR(CurriculumDetail!F574&gt;0,CurriculumDetail!C574&lt;&gt;2),OR(CurriculumDetail!F575&gt;0,CurriculumDetail!C575&lt;&gt;2))</f>
        <v>1</v>
      </c>
      <c r="G74" t="str">
        <f>IF((COUNTA(CurriculumDetail!G566:G575) &gt; 0), "x", "")</f>
        <v/>
      </c>
      <c r="H74" s="14" t="str">
        <f>IF((COUNTA(CurriculumDetail!H566:H575) &gt; 0), "x", "")</f>
        <v/>
      </c>
      <c r="I74" s="14" t="str">
        <f>IF((COUNTA(CurriculumDetail!I566:I575) &gt; 0), "x", "")</f>
        <v/>
      </c>
      <c r="J74" s="14" t="str">
        <f>IF((COUNTA(CurriculumDetail!J566:J575) &gt; 0), "x", "")</f>
        <v/>
      </c>
      <c r="K74" s="14" t="str">
        <f>IF((COUNTA(CurriculumDetail!K566:K575) &gt; 0), "x", "")</f>
        <v/>
      </c>
      <c r="L74" s="14" t="str">
        <f>IF((COUNTA(CurriculumDetail!L566:L575) &gt; 0), "x", "")</f>
        <v/>
      </c>
      <c r="M74" s="14" t="str">
        <f>IF((COUNTA(CurriculumDetail!M566:M575) &gt; 0), "x", "")</f>
        <v/>
      </c>
      <c r="N74" s="14" t="str">
        <f>IF((COUNTA(CurriculumDetail!N566:N575) &gt; 0), "x", "")</f>
        <v/>
      </c>
      <c r="O74" s="14" t="str">
        <f>IF((COUNTA(CurriculumDetail!O566:O575) &gt; 0), "x", "")</f>
        <v/>
      </c>
      <c r="P74" s="14" t="str">
        <f>IF((COUNTA(CurriculumDetail!P566:P575) &gt; 0), "x", "")</f>
        <v/>
      </c>
      <c r="Q74" s="14" t="str">
        <f>IF((COUNTA(CurriculumDetail!Q566:Q575) &gt; 0), "x", "")</f>
        <v/>
      </c>
      <c r="R74" s="14" t="str">
        <f>IF((COUNTA(CurriculumDetail!R566:R575) &gt; 0), "x", "")</f>
        <v/>
      </c>
      <c r="S74" s="14" t="str">
        <f>IF((COUNTA(CurriculumDetail!S566:S575) &gt; 0), "x", "")</f>
        <v/>
      </c>
      <c r="T74" s="14" t="str">
        <f>IF((COUNTA(CurriculumDetail!T566:T575) &gt; 0), "x", "")</f>
        <v/>
      </c>
      <c r="U74" s="14" t="str">
        <f>IF((COUNTA(CurriculumDetail!U566:U575) &gt; 0), "x", "")</f>
        <v/>
      </c>
      <c r="V74" s="14" t="str">
        <f>IF((COUNTA(CurriculumDetail!V566:V575) &gt; 0), "x", "")</f>
        <v/>
      </c>
      <c r="W74" s="14" t="str">
        <f>IF((COUNTA(CurriculumDetail!W566:W575) &gt; 0), "x", "")</f>
        <v/>
      </c>
      <c r="X74" s="14" t="str">
        <f>IF((COUNTA(CurriculumDetail!X566:X575) &gt; 0), "x", "")</f>
        <v/>
      </c>
      <c r="Y74" s="14" t="str">
        <f>IF((COUNTA(CurriculumDetail!Y566:Y575) &gt; 0), "x", "")</f>
        <v/>
      </c>
      <c r="Z74" s="14" t="str">
        <f>IF((COUNTA(CurriculumDetail!Z566:Z575) &gt; 0), "x", "")</f>
        <v/>
      </c>
      <c r="AA74" s="14" t="str">
        <f>IF((COUNTA(CurriculumDetail!AA566:AA575) &gt; 0), "x", "")</f>
        <v/>
      </c>
      <c r="AB74" s="14" t="str">
        <f>IF((COUNTA(CurriculumDetail!AB566:AB575) &gt; 0), "x", "")</f>
        <v/>
      </c>
      <c r="AC74" s="14" t="str">
        <f>IF((COUNTA(CurriculumDetail!AC566:AC575) &gt; 0), "x", "")</f>
        <v/>
      </c>
      <c r="AD74" s="14" t="str">
        <f>IF((COUNTA(CurriculumDetail!AD566:AD575) &gt; 0), "x", "")</f>
        <v/>
      </c>
      <c r="AE74" s="14" t="str">
        <f>IF((COUNTA(CurriculumDetail!AE566:AE575) &gt; 0), "x", "")</f>
        <v/>
      </c>
      <c r="AF74" s="14" t="str">
        <f>IF((COUNTA(CurriculumDetail!AF566:AF575) &gt; 0), "x", "")</f>
        <v/>
      </c>
      <c r="AG74" s="14" t="str">
        <f>IF((COUNTA(CurriculumDetail!AG566:AG575) &gt; 0), "x", "")</f>
        <v/>
      </c>
      <c r="AH74" s="14" t="str">
        <f>IF((COUNTA(CurriculumDetail!AH566:AH575) &gt; 0), "x", "")</f>
        <v/>
      </c>
      <c r="AI74" s="14" t="str">
        <f>IF((COUNTA(CurriculumDetail!AI566:AI575) &gt; 0), "x", "")</f>
        <v/>
      </c>
      <c r="AJ74" s="14" t="str">
        <f>IF((COUNTA(CurriculumDetail!AJ566:AJ575) &gt; 0), "x", "")</f>
        <v/>
      </c>
    </row>
    <row r="75" spans="1:36">
      <c r="A75" t="s">
        <v>554</v>
      </c>
      <c r="B75" t="s">
        <v>203</v>
      </c>
      <c r="C75">
        <v>0</v>
      </c>
      <c r="D75">
        <v>0</v>
      </c>
      <c r="E75" t="b">
        <f>AND(OR(CurriculumDetail!F578&gt;0,CurriculumDetail!C578&lt;&gt;1),OR(CurriculumDetail!F579&gt;0,CurriculumDetail!C579&lt;&gt;1),OR(CurriculumDetail!F580&gt;0,CurriculumDetail!C580&lt;&gt;1),OR(CurriculumDetail!F581&gt;0,CurriculumDetail!C581&lt;&gt;1),OR(CurriculumDetail!F582&gt;0,CurriculumDetail!C582&lt;&gt;1),OR(CurriculumDetail!F583&gt;0,CurriculumDetail!C583&lt;&gt;1),OR(CurriculumDetail!F584&gt;0,CurriculumDetail!C584&lt;&gt;1),OR(CurriculumDetail!F585&gt;0,CurriculumDetail!C585&lt;&gt;1))</f>
        <v>1</v>
      </c>
      <c r="F75" t="b">
        <f>AND(OR(CurriculumDetail!F578&gt;0,CurriculumDetail!C578&lt;&gt;2),OR(CurriculumDetail!F579&gt;0,CurriculumDetail!C579&lt;&gt;2),OR(CurriculumDetail!F580&gt;0,CurriculumDetail!C580&lt;&gt;2),OR(CurriculumDetail!F581&gt;0,CurriculumDetail!C581&lt;&gt;2),OR(CurriculumDetail!F582&gt;0,CurriculumDetail!C582&lt;&gt;2),OR(CurriculumDetail!F583&gt;0,CurriculumDetail!C583&lt;&gt;2),OR(CurriculumDetail!F584&gt;0,CurriculumDetail!C584&lt;&gt;2),OR(CurriculumDetail!F585&gt;0,CurriculumDetail!C585&lt;&gt;2))</f>
        <v>1</v>
      </c>
      <c r="G75" t="str">
        <f>IF((COUNTA(CurriculumDetail!G577:G585) &gt; 0), "x", "")</f>
        <v/>
      </c>
      <c r="H75" s="14" t="str">
        <f>IF((COUNTA(CurriculumDetail!H577:H585) &gt; 0), "x", "")</f>
        <v/>
      </c>
      <c r="I75" s="14" t="str">
        <f>IF((COUNTA(CurriculumDetail!I577:I585) &gt; 0), "x", "")</f>
        <v/>
      </c>
      <c r="J75" s="14" t="str">
        <f>IF((COUNTA(CurriculumDetail!J577:J585) &gt; 0), "x", "")</f>
        <v/>
      </c>
      <c r="K75" s="14" t="str">
        <f>IF((COUNTA(CurriculumDetail!K577:K585) &gt; 0), "x", "")</f>
        <v/>
      </c>
      <c r="L75" s="14" t="str">
        <f>IF((COUNTA(CurriculumDetail!L577:L585) &gt; 0), "x", "")</f>
        <v/>
      </c>
      <c r="M75" s="14" t="str">
        <f>IF((COUNTA(CurriculumDetail!M577:M585) &gt; 0), "x", "")</f>
        <v/>
      </c>
      <c r="N75" s="14" t="str">
        <f>IF((COUNTA(CurriculumDetail!N577:N585) &gt; 0), "x", "")</f>
        <v/>
      </c>
      <c r="O75" s="14" t="str">
        <f>IF((COUNTA(CurriculumDetail!O577:O585) &gt; 0), "x", "")</f>
        <v/>
      </c>
      <c r="P75" s="14" t="str">
        <f>IF((COUNTA(CurriculumDetail!P577:P585) &gt; 0), "x", "")</f>
        <v/>
      </c>
      <c r="Q75" s="14" t="str">
        <f>IF((COUNTA(CurriculumDetail!Q577:Q585) &gt; 0), "x", "")</f>
        <v/>
      </c>
      <c r="R75" s="14" t="str">
        <f>IF((COUNTA(CurriculumDetail!R577:R585) &gt; 0), "x", "")</f>
        <v/>
      </c>
      <c r="S75" s="14" t="str">
        <f>IF((COUNTA(CurriculumDetail!S577:S585) &gt; 0), "x", "")</f>
        <v/>
      </c>
      <c r="T75" s="14" t="str">
        <f>IF((COUNTA(CurriculumDetail!T577:T585) &gt; 0), "x", "")</f>
        <v/>
      </c>
      <c r="U75" s="14" t="str">
        <f>IF((COUNTA(CurriculumDetail!U577:U585) &gt; 0), "x", "")</f>
        <v/>
      </c>
      <c r="V75" s="14" t="str">
        <f>IF((COUNTA(CurriculumDetail!V577:V585) &gt; 0), "x", "")</f>
        <v/>
      </c>
      <c r="W75" s="14" t="str">
        <f>IF((COUNTA(CurriculumDetail!W577:W585) &gt; 0), "x", "")</f>
        <v/>
      </c>
      <c r="X75" s="14" t="str">
        <f>IF((COUNTA(CurriculumDetail!X577:X585) &gt; 0), "x", "")</f>
        <v/>
      </c>
      <c r="Y75" s="14" t="str">
        <f>IF((COUNTA(CurriculumDetail!Y577:Y585) &gt; 0), "x", "")</f>
        <v/>
      </c>
      <c r="Z75" s="14" t="str">
        <f>IF((COUNTA(CurriculumDetail!Z577:Z585) &gt; 0), "x", "")</f>
        <v/>
      </c>
      <c r="AA75" s="14" t="str">
        <f>IF((COUNTA(CurriculumDetail!AA577:AA585) &gt; 0), "x", "")</f>
        <v/>
      </c>
      <c r="AB75" s="14" t="str">
        <f>IF((COUNTA(CurriculumDetail!AB577:AB585) &gt; 0), "x", "")</f>
        <v/>
      </c>
      <c r="AC75" s="14" t="str">
        <f>IF((COUNTA(CurriculumDetail!AC577:AC585) &gt; 0), "x", "")</f>
        <v/>
      </c>
      <c r="AD75" s="14" t="str">
        <f>IF((COUNTA(CurriculumDetail!AD577:AD585) &gt; 0), "x", "")</f>
        <v/>
      </c>
      <c r="AE75" s="14" t="str">
        <f>IF((COUNTA(CurriculumDetail!AE577:AE585) &gt; 0), "x", "")</f>
        <v/>
      </c>
      <c r="AF75" s="14" t="str">
        <f>IF((COUNTA(CurriculumDetail!AF577:AF585) &gt; 0), "x", "")</f>
        <v/>
      </c>
      <c r="AG75" s="14" t="str">
        <f>IF((COUNTA(CurriculumDetail!AG577:AG585) &gt; 0), "x", "")</f>
        <v/>
      </c>
      <c r="AH75" s="14" t="str">
        <f>IF((COUNTA(CurriculumDetail!AH577:AH585) &gt; 0), "x", "")</f>
        <v/>
      </c>
      <c r="AI75" s="14" t="str">
        <f>IF((COUNTA(CurriculumDetail!AI577:AI585) &gt; 0), "x", "")</f>
        <v/>
      </c>
      <c r="AJ75" s="14" t="str">
        <f>IF((COUNTA(CurriculumDetail!AJ577:AJ585) &gt; 0), "x", "")</f>
        <v/>
      </c>
    </row>
    <row r="76" spans="1:36">
      <c r="A76" t="s">
        <v>554</v>
      </c>
      <c r="B76" t="s">
        <v>863</v>
      </c>
      <c r="C76">
        <v>0</v>
      </c>
      <c r="D76">
        <v>0</v>
      </c>
      <c r="E76" t="b">
        <f>AND(OR(CurriculumDetail!F588&gt;0,CurriculumDetail!C588&lt;&gt;1),OR(CurriculumDetail!F589&gt;0,CurriculumDetail!C589&lt;&gt;1),OR(CurriculumDetail!F590&gt;0,CurriculumDetail!C590&lt;&gt;1),OR(CurriculumDetail!F591&gt;0,CurriculumDetail!C591&lt;&gt;1),OR(CurriculumDetail!F592&gt;0,CurriculumDetail!C592&lt;&gt;1),OR(CurriculumDetail!F593&gt;0,CurriculumDetail!C593&lt;&gt;1))</f>
        <v>1</v>
      </c>
      <c r="F76" t="b">
        <f>AND(OR(CurriculumDetail!F588&gt;0,CurriculumDetail!C588&lt;&gt;2),OR(CurriculumDetail!F589&gt;0,CurriculumDetail!C589&lt;&gt;2),OR(CurriculumDetail!F590&gt;0,CurriculumDetail!C590&lt;&gt;2),OR(CurriculumDetail!F591&gt;0,CurriculumDetail!C591&lt;&gt;2),OR(CurriculumDetail!F592&gt;0,CurriculumDetail!C592&lt;&gt;2),OR(CurriculumDetail!F593&gt;0,CurriculumDetail!C593&lt;&gt;2))</f>
        <v>1</v>
      </c>
      <c r="G76" t="str">
        <f>IF((COUNTA(CurriculumDetail!G587:G593) &gt; 0), "x", "")</f>
        <v/>
      </c>
      <c r="H76" s="14" t="str">
        <f>IF((COUNTA(CurriculumDetail!H587:H593) &gt; 0), "x", "")</f>
        <v/>
      </c>
      <c r="I76" s="14" t="str">
        <f>IF((COUNTA(CurriculumDetail!I587:I593) &gt; 0), "x", "")</f>
        <v/>
      </c>
      <c r="J76" s="14" t="str">
        <f>IF((COUNTA(CurriculumDetail!J587:J593) &gt; 0), "x", "")</f>
        <v/>
      </c>
      <c r="K76" s="14" t="str">
        <f>IF((COUNTA(CurriculumDetail!K587:K593) &gt; 0), "x", "")</f>
        <v/>
      </c>
      <c r="L76" s="14" t="str">
        <f>IF((COUNTA(CurriculumDetail!L587:L593) &gt; 0), "x", "")</f>
        <v/>
      </c>
      <c r="M76" s="14" t="str">
        <f>IF((COUNTA(CurriculumDetail!M587:M593) &gt; 0), "x", "")</f>
        <v/>
      </c>
      <c r="N76" s="14" t="str">
        <f>IF((COUNTA(CurriculumDetail!N587:N593) &gt; 0), "x", "")</f>
        <v/>
      </c>
      <c r="O76" s="14" t="str">
        <f>IF((COUNTA(CurriculumDetail!O587:O593) &gt; 0), "x", "")</f>
        <v/>
      </c>
      <c r="P76" s="14" t="str">
        <f>IF((COUNTA(CurriculumDetail!P587:P593) &gt; 0), "x", "")</f>
        <v/>
      </c>
      <c r="Q76" s="14" t="str">
        <f>IF((COUNTA(CurriculumDetail!Q587:Q593) &gt; 0), "x", "")</f>
        <v/>
      </c>
      <c r="R76" s="14" t="str">
        <f>IF((COUNTA(CurriculumDetail!R587:R593) &gt; 0), "x", "")</f>
        <v/>
      </c>
      <c r="S76" s="14" t="str">
        <f>IF((COUNTA(CurriculumDetail!S587:S593) &gt; 0), "x", "")</f>
        <v/>
      </c>
      <c r="T76" s="14" t="str">
        <f>IF((COUNTA(CurriculumDetail!T587:T593) &gt; 0), "x", "")</f>
        <v/>
      </c>
      <c r="U76" s="14" t="str">
        <f>IF((COUNTA(CurriculumDetail!U587:U593) &gt; 0), "x", "")</f>
        <v/>
      </c>
      <c r="V76" s="14" t="str">
        <f>IF((COUNTA(CurriculumDetail!V587:V593) &gt; 0), "x", "")</f>
        <v/>
      </c>
      <c r="W76" s="14" t="str">
        <f>IF((COUNTA(CurriculumDetail!W587:W593) &gt; 0), "x", "")</f>
        <v/>
      </c>
      <c r="X76" s="14" t="str">
        <f>IF((COUNTA(CurriculumDetail!X587:X593) &gt; 0), "x", "")</f>
        <v/>
      </c>
      <c r="Y76" s="14" t="str">
        <f>IF((COUNTA(CurriculumDetail!Y587:Y593) &gt; 0), "x", "")</f>
        <v/>
      </c>
      <c r="Z76" s="14" t="str">
        <f>IF((COUNTA(CurriculumDetail!Z587:Z593) &gt; 0), "x", "")</f>
        <v/>
      </c>
      <c r="AA76" s="14" t="str">
        <f>IF((COUNTA(CurriculumDetail!AA587:AA593) &gt; 0), "x", "")</f>
        <v/>
      </c>
      <c r="AB76" s="14" t="str">
        <f>IF((COUNTA(CurriculumDetail!AB587:AB593) &gt; 0), "x", "")</f>
        <v/>
      </c>
      <c r="AC76" s="14" t="str">
        <f>IF((COUNTA(CurriculumDetail!AC587:AC593) &gt; 0), "x", "")</f>
        <v/>
      </c>
      <c r="AD76" s="14" t="str">
        <f>IF((COUNTA(CurriculumDetail!AD587:AD593) &gt; 0), "x", "")</f>
        <v/>
      </c>
      <c r="AE76" s="14" t="str">
        <f>IF((COUNTA(CurriculumDetail!AE587:AE593) &gt; 0), "x", "")</f>
        <v/>
      </c>
      <c r="AF76" s="14" t="str">
        <f>IF((COUNTA(CurriculumDetail!AF587:AF593) &gt; 0), "x", "")</f>
        <v/>
      </c>
      <c r="AG76" s="14" t="str">
        <f>IF((COUNTA(CurriculumDetail!AG587:AG593) &gt; 0), "x", "")</f>
        <v/>
      </c>
      <c r="AH76" s="14" t="str">
        <f>IF((COUNTA(CurriculumDetail!AH587:AH593) &gt; 0), "x", "")</f>
        <v/>
      </c>
      <c r="AI76" s="14" t="str">
        <f>IF((COUNTA(CurriculumDetail!AI587:AI593) &gt; 0), "x", "")</f>
        <v/>
      </c>
      <c r="AJ76" s="14" t="str">
        <f>IF((COUNTA(CurriculumDetail!AJ587:AJ593) &gt; 0), "x", "")</f>
        <v/>
      </c>
    </row>
    <row r="77" spans="1:36">
      <c r="A77" t="s">
        <v>554</v>
      </c>
      <c r="B77" t="s">
        <v>1124</v>
      </c>
      <c r="C77">
        <v>0</v>
      </c>
      <c r="D77">
        <v>0</v>
      </c>
      <c r="E77" t="b">
        <f>AND(OR(CurriculumDetail!F596&gt;0,CurriculumDetail!C596&lt;&gt;1),OR(CurriculumDetail!F597&gt;0,CurriculumDetail!C597&lt;&gt;1),OR(CurriculumDetail!F598&gt;0,CurriculumDetail!C598&lt;&gt;1),OR(CurriculumDetail!F599&gt;0,CurriculumDetail!C599&lt;&gt;1),OR(CurriculumDetail!F600&gt;0,CurriculumDetail!C600&lt;&gt;1),OR(CurriculumDetail!F601&gt;0,CurriculumDetail!C601&lt;&gt;1),OR(CurriculumDetail!F602&gt;0,CurriculumDetail!C602&lt;&gt;1))</f>
        <v>1</v>
      </c>
      <c r="F77" t="b">
        <f>AND(OR(CurriculumDetail!F596&gt;0,CurriculumDetail!C596&lt;&gt;2),OR(CurriculumDetail!F597&gt;0,CurriculumDetail!C597&lt;&gt;2),OR(CurriculumDetail!F598&gt;0,CurriculumDetail!C598&lt;&gt;2),OR(CurriculumDetail!F599&gt;0,CurriculumDetail!C599&lt;&gt;2),OR(CurriculumDetail!F600&gt;0,CurriculumDetail!C600&lt;&gt;2),OR(CurriculumDetail!F601&gt;0,CurriculumDetail!C601&lt;&gt;2),OR(CurriculumDetail!F602&gt;0,CurriculumDetail!C602&lt;&gt;2))</f>
        <v>1</v>
      </c>
      <c r="G77" t="str">
        <f>IF((COUNTA(CurriculumDetail!G595:G602) &gt; 0), "x", "")</f>
        <v/>
      </c>
      <c r="H77" s="14" t="str">
        <f>IF((COUNTA(CurriculumDetail!H595:H602) &gt; 0), "x", "")</f>
        <v/>
      </c>
      <c r="I77" s="14" t="str">
        <f>IF((COUNTA(CurriculumDetail!I595:I602) &gt; 0), "x", "")</f>
        <v/>
      </c>
      <c r="J77" s="14" t="str">
        <f>IF((COUNTA(CurriculumDetail!J595:J602) &gt; 0), "x", "")</f>
        <v/>
      </c>
      <c r="K77" s="14" t="str">
        <f>IF((COUNTA(CurriculumDetail!K595:K602) &gt; 0), "x", "")</f>
        <v/>
      </c>
      <c r="L77" s="14" t="str">
        <f>IF((COUNTA(CurriculumDetail!L595:L602) &gt; 0), "x", "")</f>
        <v/>
      </c>
      <c r="M77" s="14" t="str">
        <f>IF((COUNTA(CurriculumDetail!M595:M602) &gt; 0), "x", "")</f>
        <v/>
      </c>
      <c r="N77" s="14" t="str">
        <f>IF((COUNTA(CurriculumDetail!N595:N602) &gt; 0), "x", "")</f>
        <v/>
      </c>
      <c r="O77" s="14" t="str">
        <f>IF((COUNTA(CurriculumDetail!O595:O602) &gt; 0), "x", "")</f>
        <v/>
      </c>
      <c r="P77" s="14" t="str">
        <f>IF((COUNTA(CurriculumDetail!P595:P602) &gt; 0), "x", "")</f>
        <v/>
      </c>
      <c r="Q77" s="14" t="str">
        <f>IF((COUNTA(CurriculumDetail!Q595:Q602) &gt; 0), "x", "")</f>
        <v/>
      </c>
      <c r="R77" s="14" t="str">
        <f>IF((COUNTA(CurriculumDetail!R595:R602) &gt; 0), "x", "")</f>
        <v/>
      </c>
      <c r="S77" s="14" t="str">
        <f>IF((COUNTA(CurriculumDetail!S595:S602) &gt; 0), "x", "")</f>
        <v/>
      </c>
      <c r="T77" s="14" t="str">
        <f>IF((COUNTA(CurriculumDetail!T595:T602) &gt; 0), "x", "")</f>
        <v/>
      </c>
      <c r="U77" s="14" t="str">
        <f>IF((COUNTA(CurriculumDetail!U595:U602) &gt; 0), "x", "")</f>
        <v/>
      </c>
      <c r="V77" s="14" t="str">
        <f>IF((COUNTA(CurriculumDetail!V595:V602) &gt; 0), "x", "")</f>
        <v/>
      </c>
      <c r="W77" s="14" t="str">
        <f>IF((COUNTA(CurriculumDetail!W595:W602) &gt; 0), "x", "")</f>
        <v/>
      </c>
      <c r="X77" s="14" t="str">
        <f>IF((COUNTA(CurriculumDetail!X595:X602) &gt; 0), "x", "")</f>
        <v/>
      </c>
      <c r="Y77" s="14" t="str">
        <f>IF((COUNTA(CurriculumDetail!Y595:Y602) &gt; 0), "x", "")</f>
        <v/>
      </c>
      <c r="Z77" s="14" t="str">
        <f>IF((COUNTA(CurriculumDetail!Z595:Z602) &gt; 0), "x", "")</f>
        <v/>
      </c>
      <c r="AA77" s="14" t="str">
        <f>IF((COUNTA(CurriculumDetail!AA595:AA602) &gt; 0), "x", "")</f>
        <v/>
      </c>
      <c r="AB77" s="14" t="str">
        <f>IF((COUNTA(CurriculumDetail!AB595:AB602) &gt; 0), "x", "")</f>
        <v/>
      </c>
      <c r="AC77" s="14" t="str">
        <f>IF((COUNTA(CurriculumDetail!AC595:AC602) &gt; 0), "x", "")</f>
        <v/>
      </c>
      <c r="AD77" s="14" t="str">
        <f>IF((COUNTA(CurriculumDetail!AD595:AD602) &gt; 0), "x", "")</f>
        <v/>
      </c>
      <c r="AE77" s="14" t="str">
        <f>IF((COUNTA(CurriculumDetail!AE595:AE602) &gt; 0), "x", "")</f>
        <v/>
      </c>
      <c r="AF77" s="14" t="str">
        <f>IF((COUNTA(CurriculumDetail!AF595:AF602) &gt; 0), "x", "")</f>
        <v/>
      </c>
      <c r="AG77" s="14" t="str">
        <f>IF((COUNTA(CurriculumDetail!AG595:AG602) &gt; 0), "x", "")</f>
        <v/>
      </c>
      <c r="AH77" s="14" t="str">
        <f>IF((COUNTA(CurriculumDetail!AH595:AH602) &gt; 0), "x", "")</f>
        <v/>
      </c>
      <c r="AI77" s="14" t="str">
        <f>IF((COUNTA(CurriculumDetail!AI595:AI602) &gt; 0), "x", "")</f>
        <v/>
      </c>
      <c r="AJ77" s="14" t="str">
        <f>IF((COUNTA(CurriculumDetail!AJ595:AJ602) &gt; 0), "x", "")</f>
        <v/>
      </c>
    </row>
    <row r="78" spans="1:36">
      <c r="A78" t="s">
        <v>555</v>
      </c>
      <c r="B78" t="s">
        <v>45</v>
      </c>
      <c r="C78">
        <v>0</v>
      </c>
      <c r="D78">
        <v>3</v>
      </c>
      <c r="E78" t="b">
        <f>AND(OR(CurriculumDetail!F569&gt;0,CurriculumDetail!C569&lt;&gt;1),OR(CurriculumDetail!F570&gt;0,CurriculumDetail!C570&lt;&gt;1),OR(CurriculumDetail!F571&gt;0,CurriculumDetail!C571&lt;&gt;1),OR(CurriculumDetail!F572&gt;0,CurriculumDetail!C572&lt;&gt;1))</f>
        <v>1</v>
      </c>
      <c r="F78" t="b">
        <f>AND(OR(CurriculumDetail!F569&gt;0,CurriculumDetail!C569&lt;&gt;2),OR(CurriculumDetail!F570&gt;0,CurriculumDetail!C570&lt;&gt;2),OR(CurriculumDetail!F571&gt;0,CurriculumDetail!C571&lt;&gt;2),OR(CurriculumDetail!F572&gt;0,CurriculumDetail!C572&lt;&gt;2))</f>
        <v>1</v>
      </c>
      <c r="G78" t="str">
        <f>IF((COUNTA(CurriculumDetail!G568:G572) &gt; 0), "x", "")</f>
        <v/>
      </c>
      <c r="H78" s="14" t="str">
        <f>IF((COUNTA(CurriculumDetail!H568:H572) &gt; 0), "x", "")</f>
        <v/>
      </c>
      <c r="I78" s="14" t="str">
        <f>IF((COUNTA(CurriculumDetail!I568:I572) &gt; 0), "x", "")</f>
        <v/>
      </c>
      <c r="J78" s="14" t="str">
        <f>IF((COUNTA(CurriculumDetail!J568:J572) &gt; 0), "x", "")</f>
        <v/>
      </c>
      <c r="K78" s="14" t="str">
        <f>IF((COUNTA(CurriculumDetail!K568:K572) &gt; 0), "x", "")</f>
        <v/>
      </c>
      <c r="L78" s="14" t="str">
        <f>IF((COUNTA(CurriculumDetail!L568:L572) &gt; 0), "x", "")</f>
        <v/>
      </c>
      <c r="M78" s="14" t="str">
        <f>IF((COUNTA(CurriculumDetail!M568:M572) &gt; 0), "x", "")</f>
        <v/>
      </c>
      <c r="N78" s="14" t="str">
        <f>IF((COUNTA(CurriculumDetail!N568:N572) &gt; 0), "x", "")</f>
        <v/>
      </c>
      <c r="O78" s="14" t="str">
        <f>IF((COUNTA(CurriculumDetail!O568:O572) &gt; 0), "x", "")</f>
        <v/>
      </c>
      <c r="P78" s="14" t="str">
        <f>IF((COUNTA(CurriculumDetail!P568:P572) &gt; 0), "x", "")</f>
        <v/>
      </c>
      <c r="Q78" s="14" t="str">
        <f>IF((COUNTA(CurriculumDetail!Q568:Q572) &gt; 0), "x", "")</f>
        <v/>
      </c>
      <c r="R78" s="14" t="str">
        <f>IF((COUNTA(CurriculumDetail!R568:R572) &gt; 0), "x", "")</f>
        <v/>
      </c>
      <c r="S78" s="14" t="str">
        <f>IF((COUNTA(CurriculumDetail!S568:S572) &gt; 0), "x", "")</f>
        <v/>
      </c>
      <c r="T78" s="14" t="str">
        <f>IF((COUNTA(CurriculumDetail!T568:T572) &gt; 0), "x", "")</f>
        <v/>
      </c>
      <c r="U78" s="14" t="str">
        <f>IF((COUNTA(CurriculumDetail!U568:U572) &gt; 0), "x", "")</f>
        <v/>
      </c>
      <c r="V78" s="14" t="str">
        <f>IF((COUNTA(CurriculumDetail!V568:V572) &gt; 0), "x", "")</f>
        <v/>
      </c>
      <c r="W78" s="14" t="str">
        <f>IF((COUNTA(CurriculumDetail!W568:W572) &gt; 0), "x", "")</f>
        <v/>
      </c>
      <c r="X78" s="14" t="str">
        <f>IF((COUNTA(CurriculumDetail!X568:X572) &gt; 0), "x", "")</f>
        <v/>
      </c>
      <c r="Y78" s="14" t="str">
        <f>IF((COUNTA(CurriculumDetail!Y568:Y572) &gt; 0), "x", "")</f>
        <v/>
      </c>
      <c r="Z78" s="14" t="str">
        <f>IF((COUNTA(CurriculumDetail!Z568:Z572) &gt; 0), "x", "")</f>
        <v/>
      </c>
      <c r="AA78" s="14" t="str">
        <f>IF((COUNTA(CurriculumDetail!AA568:AA572) &gt; 0), "x", "")</f>
        <v/>
      </c>
      <c r="AB78" s="14" t="str">
        <f>IF((COUNTA(CurriculumDetail!AB568:AB572) &gt; 0), "x", "")</f>
        <v/>
      </c>
      <c r="AC78" s="14" t="str">
        <f>IF((COUNTA(CurriculumDetail!AC568:AC572) &gt; 0), "x", "")</f>
        <v/>
      </c>
      <c r="AD78" s="14" t="str">
        <f>IF((COUNTA(CurriculumDetail!AD568:AD572) &gt; 0), "x", "")</f>
        <v/>
      </c>
      <c r="AE78" s="14" t="str">
        <f>IF((COUNTA(CurriculumDetail!AE568:AE572) &gt; 0), "x", "")</f>
        <v/>
      </c>
      <c r="AF78" s="14" t="str">
        <f>IF((COUNTA(CurriculumDetail!AF568:AF572) &gt; 0), "x", "")</f>
        <v/>
      </c>
      <c r="AG78" s="14" t="str">
        <f>IF((COUNTA(CurriculumDetail!AG568:AG572) &gt; 0), "x", "")</f>
        <v/>
      </c>
      <c r="AH78" s="14" t="str">
        <f>IF((COUNTA(CurriculumDetail!AH568:AH572) &gt; 0), "x", "")</f>
        <v/>
      </c>
      <c r="AI78" s="14" t="str">
        <f>IF((COUNTA(CurriculumDetail!AI568:AI572) &gt; 0), "x", "")</f>
        <v/>
      </c>
      <c r="AJ78" s="14" t="str">
        <f>IF((COUNTA(CurriculumDetail!AJ568:AJ572) &gt; 0), "x", "")</f>
        <v/>
      </c>
    </row>
    <row r="79" spans="1:36">
      <c r="A79" t="s">
        <v>555</v>
      </c>
      <c r="B79" t="s">
        <v>722</v>
      </c>
      <c r="C79">
        <v>0</v>
      </c>
      <c r="D79">
        <v>1</v>
      </c>
      <c r="E79" t="b">
        <f>AND(OR(CurriculumDetail!F605&gt;0,CurriculumDetail!C605&lt;&gt;1),OR(CurriculumDetail!F606&gt;0,CurriculumDetail!C606&lt;&gt;1),OR(CurriculumDetail!F607&gt;0,CurriculumDetail!C607&lt;&gt;1))</f>
        <v>1</v>
      </c>
      <c r="F79" t="b">
        <f>AND(OR(CurriculumDetail!F605&gt;0,CurriculumDetail!C605&lt;&gt;2),OR(CurriculumDetail!F606&gt;0,CurriculumDetail!C606&lt;&gt;2),OR(CurriculumDetail!F607&gt;0,CurriculumDetail!C607&lt;&gt;2))</f>
        <v>1</v>
      </c>
      <c r="G79" t="str">
        <f>IF((COUNTA(CurriculumDetail!G604:G607) &gt; 0), "x", "")</f>
        <v/>
      </c>
      <c r="H79" s="14" t="str">
        <f>IF((COUNTA(CurriculumDetail!H604:H607) &gt; 0), "x", "")</f>
        <v/>
      </c>
      <c r="I79" s="14" t="str">
        <f>IF((COUNTA(CurriculumDetail!I604:I607) &gt; 0), "x", "")</f>
        <v/>
      </c>
      <c r="J79" s="14" t="str">
        <f>IF((COUNTA(CurriculumDetail!J604:J607) &gt; 0), "x", "")</f>
        <v/>
      </c>
      <c r="K79" s="14" t="str">
        <f>IF((COUNTA(CurriculumDetail!K604:K607) &gt; 0), "x", "")</f>
        <v/>
      </c>
      <c r="L79" s="14" t="str">
        <f>IF((COUNTA(CurriculumDetail!L604:L607) &gt; 0), "x", "")</f>
        <v/>
      </c>
      <c r="M79" s="14" t="str">
        <f>IF((COUNTA(CurriculumDetail!M604:M607) &gt; 0), "x", "")</f>
        <v/>
      </c>
      <c r="N79" s="14" t="str">
        <f>IF((COUNTA(CurriculumDetail!N604:N607) &gt; 0), "x", "")</f>
        <v/>
      </c>
      <c r="O79" s="14" t="str">
        <f>IF((COUNTA(CurriculumDetail!O604:O607) &gt; 0), "x", "")</f>
        <v/>
      </c>
      <c r="P79" s="14" t="str">
        <f>IF((COUNTA(CurriculumDetail!P604:P607) &gt; 0), "x", "")</f>
        <v/>
      </c>
      <c r="Q79" s="14" t="str">
        <f>IF((COUNTA(CurriculumDetail!Q604:Q607) &gt; 0), "x", "")</f>
        <v/>
      </c>
      <c r="R79" s="14" t="str">
        <f>IF((COUNTA(CurriculumDetail!R604:R607) &gt; 0), "x", "")</f>
        <v/>
      </c>
      <c r="S79" s="14" t="str">
        <f>IF((COUNTA(CurriculumDetail!S604:S607) &gt; 0), "x", "")</f>
        <v>x</v>
      </c>
      <c r="T79" s="14" t="str">
        <f>IF((COUNTA(CurriculumDetail!T604:T607) &gt; 0), "x", "")</f>
        <v/>
      </c>
      <c r="U79" s="14" t="str">
        <f>IF((COUNTA(CurriculumDetail!U604:U607) &gt; 0), "x", "")</f>
        <v/>
      </c>
      <c r="V79" s="14" t="str">
        <f>IF((COUNTA(CurriculumDetail!V604:V607) &gt; 0), "x", "")</f>
        <v/>
      </c>
      <c r="W79" s="14" t="str">
        <f>IF((COUNTA(CurriculumDetail!W604:W607) &gt; 0), "x", "")</f>
        <v/>
      </c>
      <c r="X79" s="14" t="str">
        <f>IF((COUNTA(CurriculumDetail!X604:X607) &gt; 0), "x", "")</f>
        <v/>
      </c>
      <c r="Y79" s="14" t="str">
        <f>IF((COUNTA(CurriculumDetail!Y604:Y607) &gt; 0), "x", "")</f>
        <v/>
      </c>
      <c r="Z79" s="14" t="str">
        <f>IF((COUNTA(CurriculumDetail!Z604:Z607) &gt; 0), "x", "")</f>
        <v/>
      </c>
      <c r="AA79" s="14" t="str">
        <f>IF((COUNTA(CurriculumDetail!AA604:AA607) &gt; 0), "x", "")</f>
        <v/>
      </c>
      <c r="AB79" s="14" t="str">
        <f>IF((COUNTA(CurriculumDetail!AB604:AB607) &gt; 0), "x", "")</f>
        <v/>
      </c>
      <c r="AC79" s="14" t="str">
        <f>IF((COUNTA(CurriculumDetail!AC604:AC607) &gt; 0), "x", "")</f>
        <v/>
      </c>
      <c r="AD79" s="14" t="str">
        <f>IF((COUNTA(CurriculumDetail!AD604:AD607) &gt; 0), "x", "")</f>
        <v/>
      </c>
      <c r="AE79" s="14" t="str">
        <f>IF((COUNTA(CurriculumDetail!AE604:AE607) &gt; 0), "x", "")</f>
        <v/>
      </c>
      <c r="AF79" s="14" t="str">
        <f>IF((COUNTA(CurriculumDetail!AF604:AF607) &gt; 0), "x", "")</f>
        <v/>
      </c>
      <c r="AG79" s="14" t="str">
        <f>IF((COUNTA(CurriculumDetail!AG604:AG607) &gt; 0), "x", "")</f>
        <v/>
      </c>
      <c r="AH79" s="14" t="str">
        <f>IF((COUNTA(CurriculumDetail!AH604:AH607) &gt; 0), "x", "")</f>
        <v/>
      </c>
      <c r="AI79" s="14" t="str">
        <f>IF((COUNTA(CurriculumDetail!AI604:AI607) &gt; 0), "x", "")</f>
        <v/>
      </c>
      <c r="AJ79" s="14" t="str">
        <f>IF((COUNTA(CurriculumDetail!AJ604:AJ607) &gt; 0), "x", "")</f>
        <v/>
      </c>
    </row>
    <row r="80" spans="1:36">
      <c r="A80" t="s">
        <v>555</v>
      </c>
      <c r="B80" t="s">
        <v>129</v>
      </c>
      <c r="C80">
        <v>0</v>
      </c>
      <c r="D80">
        <v>4</v>
      </c>
      <c r="E80" t="b">
        <f>AND(OR(CurriculumDetail!F610&gt;0,CurriculumDetail!C610&lt;&gt;1),OR(CurriculumDetail!F611&gt;0,CurriculumDetail!C611&lt;&gt;1),OR(CurriculumDetail!F612&gt;0,CurriculumDetail!C612&lt;&gt;1),OR(CurriculumDetail!F613&gt;0,CurriculumDetail!C613&lt;&gt;1),OR(CurriculumDetail!F614&gt;0,CurriculumDetail!C614&lt;&gt;1),OR(CurriculumDetail!F615&gt;0,CurriculumDetail!C615&lt;&gt;1),OR(CurriculumDetail!F616&gt;0,CurriculumDetail!C616&lt;&gt;1),OR(CurriculumDetail!F617&gt;0,CurriculumDetail!C617&lt;&gt;1))</f>
        <v>1</v>
      </c>
      <c r="F80" t="b">
        <f>AND(OR(CurriculumDetail!F610&gt;0,CurriculumDetail!C610&lt;&gt;2),OR(CurriculumDetail!F611&gt;0,CurriculumDetail!C611&lt;&gt;2),OR(CurriculumDetail!F612&gt;0,CurriculumDetail!C612&lt;&gt;2),OR(CurriculumDetail!F613&gt;0,CurriculumDetail!C613&lt;&gt;2),OR(CurriculumDetail!F614&gt;0,CurriculumDetail!C614&lt;&gt;2),OR(CurriculumDetail!F615&gt;0,CurriculumDetail!C615&lt;&gt;2),OR(CurriculumDetail!F616&gt;0,CurriculumDetail!C616&lt;&gt;2),OR(CurriculumDetail!F617&gt;0,CurriculumDetail!C617&lt;&gt;2))</f>
        <v>1</v>
      </c>
      <c r="G80" t="str">
        <f>IF((COUNTA(CurriculumDetail!G609:G617) &gt; 0), "x", "")</f>
        <v/>
      </c>
      <c r="H80" s="14" t="str">
        <f>IF((COUNTA(CurriculumDetail!H609:H617) &gt; 0), "x", "")</f>
        <v/>
      </c>
      <c r="I80" s="14" t="str">
        <f>IF((COUNTA(CurriculumDetail!I609:I617) &gt; 0), "x", "")</f>
        <v/>
      </c>
      <c r="J80" s="14" t="str">
        <f>IF((COUNTA(CurriculumDetail!J609:J617) &gt; 0), "x", "")</f>
        <v/>
      </c>
      <c r="K80" s="14" t="str">
        <f>IF((COUNTA(CurriculumDetail!K609:K617) &gt; 0), "x", "")</f>
        <v/>
      </c>
      <c r="L80" s="14" t="str">
        <f>IF((COUNTA(CurriculumDetail!L609:L617) &gt; 0), "x", "")</f>
        <v/>
      </c>
      <c r="M80" s="14" t="str">
        <f>IF((COUNTA(CurriculumDetail!M609:M617) &gt; 0), "x", "")</f>
        <v>x</v>
      </c>
      <c r="N80" s="14" t="str">
        <f>IF((COUNTA(CurriculumDetail!N609:N617) &gt; 0), "x", "")</f>
        <v>x</v>
      </c>
      <c r="O80" s="14" t="str">
        <f>IF((COUNTA(CurriculumDetail!O609:O617) &gt; 0), "x", "")</f>
        <v/>
      </c>
      <c r="P80" s="14" t="str">
        <f>IF((COUNTA(CurriculumDetail!P609:P617) &gt; 0), "x", "")</f>
        <v/>
      </c>
      <c r="Q80" s="14" t="str">
        <f>IF((COUNTA(CurriculumDetail!Q609:Q617) &gt; 0), "x", "")</f>
        <v/>
      </c>
      <c r="R80" s="14" t="str">
        <f>IF((COUNTA(CurriculumDetail!R609:R617) &gt; 0), "x", "")</f>
        <v/>
      </c>
      <c r="S80" s="14" t="str">
        <f>IF((COUNTA(CurriculumDetail!S609:S617) &gt; 0), "x", "")</f>
        <v>x</v>
      </c>
      <c r="T80" s="14" t="str">
        <f>IF((COUNTA(CurriculumDetail!T609:T617) &gt; 0), "x", "")</f>
        <v/>
      </c>
      <c r="U80" s="14" t="str">
        <f>IF((COUNTA(CurriculumDetail!U609:U617) &gt; 0), "x", "")</f>
        <v/>
      </c>
      <c r="V80" s="14" t="str">
        <f>IF((COUNTA(CurriculumDetail!V609:V617) &gt; 0), "x", "")</f>
        <v/>
      </c>
      <c r="W80" s="14" t="str">
        <f>IF((COUNTA(CurriculumDetail!W609:W617) &gt; 0), "x", "")</f>
        <v/>
      </c>
      <c r="X80" s="14" t="str">
        <f>IF((COUNTA(CurriculumDetail!X609:X617) &gt; 0), "x", "")</f>
        <v/>
      </c>
      <c r="Y80" s="14" t="str">
        <f>IF((COUNTA(CurriculumDetail!Y609:Y617) &gt; 0), "x", "")</f>
        <v/>
      </c>
      <c r="Z80" s="14" t="str">
        <f>IF((COUNTA(CurriculumDetail!Z609:Z617) &gt; 0), "x", "")</f>
        <v/>
      </c>
      <c r="AA80" s="14" t="str">
        <f>IF((COUNTA(CurriculumDetail!AA609:AA617) &gt; 0), "x", "")</f>
        <v/>
      </c>
      <c r="AB80" s="14" t="str">
        <f>IF((COUNTA(CurriculumDetail!AB609:AB617) &gt; 0), "x", "")</f>
        <v/>
      </c>
      <c r="AC80" s="14" t="str">
        <f>IF((COUNTA(CurriculumDetail!AC609:AC617) &gt; 0), "x", "")</f>
        <v/>
      </c>
      <c r="AD80" s="14" t="str">
        <f>IF((COUNTA(CurriculumDetail!AD609:AD617) &gt; 0), "x", "")</f>
        <v/>
      </c>
      <c r="AE80" s="14" t="str">
        <f>IF((COUNTA(CurriculumDetail!AE609:AE617) &gt; 0), "x", "")</f>
        <v/>
      </c>
      <c r="AF80" s="14" t="str">
        <f>IF((COUNTA(CurriculumDetail!AF609:AF617) &gt; 0), "x", "")</f>
        <v/>
      </c>
      <c r="AG80" s="14" t="str">
        <f>IF((COUNTA(CurriculumDetail!AG609:AG617) &gt; 0), "x", "")</f>
        <v/>
      </c>
      <c r="AH80" s="14" t="str">
        <f>IF((COUNTA(CurriculumDetail!AH609:AH617) &gt; 0), "x", "")</f>
        <v/>
      </c>
      <c r="AI80" s="14" t="str">
        <f>IF((COUNTA(CurriculumDetail!AI609:AI617) &gt; 0), "x", "")</f>
        <v/>
      </c>
      <c r="AJ80" s="14" t="str">
        <f>IF((COUNTA(CurriculumDetail!AJ609:AJ617) &gt; 0), "x", "")</f>
        <v/>
      </c>
    </row>
    <row r="81" spans="1:36">
      <c r="A81" t="s">
        <v>555</v>
      </c>
      <c r="B81" t="s">
        <v>45</v>
      </c>
      <c r="C81">
        <v>0</v>
      </c>
      <c r="D81">
        <v>3</v>
      </c>
      <c r="E81" t="b">
        <f>AND(OR(CurriculumDetail!F620&gt;0,CurriculumDetail!C620&lt;&gt;1),OR(CurriculumDetail!F621&gt;0,CurriculumDetail!C621&lt;&gt;1),OR(CurriculumDetail!F622&gt;0,CurriculumDetail!C622&lt;&gt;1),OR(CurriculumDetail!F623&gt;0,CurriculumDetail!C623&lt;&gt;1))</f>
        <v>1</v>
      </c>
      <c r="F81" t="b">
        <f>AND(OR(CurriculumDetail!F620&gt;0,CurriculumDetail!C620&lt;&gt;2),OR(CurriculumDetail!F621&gt;0,CurriculumDetail!C621&lt;&gt;2),OR(CurriculumDetail!F622&gt;0,CurriculumDetail!C622&lt;&gt;2),OR(CurriculumDetail!F623&gt;0,CurriculumDetail!C623&lt;&gt;2))</f>
        <v>1</v>
      </c>
      <c r="G81" t="str">
        <f>IF((COUNTA(CurriculumDetail!G619:G623) &gt; 0), "x", "")</f>
        <v/>
      </c>
      <c r="H81" s="14" t="str">
        <f>IF((COUNTA(CurriculumDetail!H619:H623) &gt; 0), "x", "")</f>
        <v/>
      </c>
      <c r="I81" s="14" t="str">
        <f>IF((COUNTA(CurriculumDetail!I619:I623) &gt; 0), "x", "")</f>
        <v/>
      </c>
      <c r="J81" s="14" t="str">
        <f>IF((COUNTA(CurriculumDetail!J619:J623) &gt; 0), "x", "")</f>
        <v>x</v>
      </c>
      <c r="K81" s="14" t="str">
        <f>IF((COUNTA(CurriculumDetail!K619:K623) &gt; 0), "x", "")</f>
        <v/>
      </c>
      <c r="L81" s="14" t="str">
        <f>IF((COUNTA(CurriculumDetail!L619:L623) &gt; 0), "x", "")</f>
        <v/>
      </c>
      <c r="M81" s="14" t="str">
        <f>IF((COUNTA(CurriculumDetail!M619:M623) &gt; 0), "x", "")</f>
        <v/>
      </c>
      <c r="N81" s="14" t="str">
        <f>IF((COUNTA(CurriculumDetail!N619:N623) &gt; 0), "x", "")</f>
        <v/>
      </c>
      <c r="O81" s="14" t="str">
        <f>IF((COUNTA(CurriculumDetail!O619:O623) &gt; 0), "x", "")</f>
        <v/>
      </c>
      <c r="P81" s="14" t="str">
        <f>IF((COUNTA(CurriculumDetail!P619:P623) &gt; 0), "x", "")</f>
        <v/>
      </c>
      <c r="Q81" s="14" t="str">
        <f>IF((COUNTA(CurriculumDetail!Q619:Q623) &gt; 0), "x", "")</f>
        <v/>
      </c>
      <c r="R81" s="14" t="str">
        <f>IF((COUNTA(CurriculumDetail!R619:R623) &gt; 0), "x", "")</f>
        <v/>
      </c>
      <c r="S81" s="14" t="str">
        <f>IF((COUNTA(CurriculumDetail!S619:S623) &gt; 0), "x", "")</f>
        <v>x</v>
      </c>
      <c r="T81" s="14" t="str">
        <f>IF((COUNTA(CurriculumDetail!T619:T623) &gt; 0), "x", "")</f>
        <v/>
      </c>
      <c r="U81" s="14" t="str">
        <f>IF((COUNTA(CurriculumDetail!U619:U623) &gt; 0), "x", "")</f>
        <v/>
      </c>
      <c r="V81" s="14" t="str">
        <f>IF((COUNTA(CurriculumDetail!V619:V623) &gt; 0), "x", "")</f>
        <v/>
      </c>
      <c r="W81" s="14" t="str">
        <f>IF((COUNTA(CurriculumDetail!W619:W623) &gt; 0), "x", "")</f>
        <v/>
      </c>
      <c r="X81" s="14" t="str">
        <f>IF((COUNTA(CurriculumDetail!X619:X623) &gt; 0), "x", "")</f>
        <v/>
      </c>
      <c r="Y81" s="14" t="str">
        <f>IF((COUNTA(CurriculumDetail!Y619:Y623) &gt; 0), "x", "")</f>
        <v/>
      </c>
      <c r="Z81" s="14" t="str">
        <f>IF((COUNTA(CurriculumDetail!Z619:Z623) &gt; 0), "x", "")</f>
        <v/>
      </c>
      <c r="AA81" s="14" t="str">
        <f>IF((COUNTA(CurriculumDetail!AA619:AA623) &gt; 0), "x", "")</f>
        <v/>
      </c>
      <c r="AB81" s="14" t="str">
        <f>IF((COUNTA(CurriculumDetail!AB619:AB623) &gt; 0), "x", "")</f>
        <v/>
      </c>
      <c r="AC81" s="14" t="str">
        <f>IF((COUNTA(CurriculumDetail!AC619:AC623) &gt; 0), "x", "")</f>
        <v/>
      </c>
      <c r="AD81" s="14" t="str">
        <f>IF((COUNTA(CurriculumDetail!AD619:AD623) &gt; 0), "x", "")</f>
        <v/>
      </c>
      <c r="AE81" s="14" t="str">
        <f>IF((COUNTA(CurriculumDetail!AE619:AE623) &gt; 0), "x", "")</f>
        <v/>
      </c>
      <c r="AF81" s="14" t="str">
        <f>IF((COUNTA(CurriculumDetail!AF619:AF623) &gt; 0), "x", "")</f>
        <v/>
      </c>
      <c r="AG81" s="14" t="str">
        <f>IF((COUNTA(CurriculumDetail!AG619:AG623) &gt; 0), "x", "")</f>
        <v/>
      </c>
      <c r="AH81" s="14" t="str">
        <f>IF((COUNTA(CurriculumDetail!AH619:AH623) &gt; 0), "x", "")</f>
        <v/>
      </c>
      <c r="AI81" s="14" t="str">
        <f>IF((COUNTA(CurriculumDetail!AI619:AI623) &gt; 0), "x", "")</f>
        <v/>
      </c>
      <c r="AJ81" s="14" t="str">
        <f>IF((COUNTA(CurriculumDetail!AJ619:AJ623) &gt; 0), "x", "")</f>
        <v/>
      </c>
    </row>
    <row r="82" spans="1:36">
      <c r="A82" t="s">
        <v>555</v>
      </c>
      <c r="B82" t="s">
        <v>8</v>
      </c>
      <c r="C82">
        <v>0</v>
      </c>
      <c r="D82">
        <v>2</v>
      </c>
      <c r="E82" t="b">
        <f>AND(OR(CurriculumDetail!F626&gt;0,CurriculumDetail!C626&lt;&gt;1),OR(CurriculumDetail!F627&gt;0,CurriculumDetail!C627&lt;&gt;1),OR(CurriculumDetail!F628&gt;0,CurriculumDetail!C628&lt;&gt;1),OR(CurriculumDetail!F629&gt;0,CurriculumDetail!C629&lt;&gt;1))</f>
        <v>1</v>
      </c>
      <c r="F82" t="b">
        <f>AND(OR(CurriculumDetail!F626&gt;0,CurriculumDetail!C626&lt;&gt;2),OR(CurriculumDetail!F627&gt;0,CurriculumDetail!C627&lt;&gt;2),OR(CurriculumDetail!F628&gt;0,CurriculumDetail!C628&lt;&gt;2),OR(CurriculumDetail!F629&gt;0,CurriculumDetail!C629&lt;&gt;2))</f>
        <v>1</v>
      </c>
      <c r="G82" t="str">
        <f>IF((COUNTA(CurriculumDetail!G625:G629) &gt; 0), "x", "")</f>
        <v/>
      </c>
      <c r="H82" s="14" t="str">
        <f>IF((COUNTA(CurriculumDetail!H625:H629) &gt; 0), "x", "")</f>
        <v/>
      </c>
      <c r="I82" s="14" t="str">
        <f>IF((COUNTA(CurriculumDetail!I625:I629) &gt; 0), "x", "")</f>
        <v/>
      </c>
      <c r="J82" s="14" t="str">
        <f>IF((COUNTA(CurriculumDetail!J625:J629) &gt; 0), "x", "")</f>
        <v/>
      </c>
      <c r="K82" s="14" t="str">
        <f>IF((COUNTA(CurriculumDetail!K625:K629) &gt; 0), "x", "")</f>
        <v/>
      </c>
      <c r="L82" s="14" t="str">
        <f>IF((COUNTA(CurriculumDetail!L625:L629) &gt; 0), "x", "")</f>
        <v/>
      </c>
      <c r="M82" s="14" t="str">
        <f>IF((COUNTA(CurriculumDetail!M625:M629) &gt; 0), "x", "")</f>
        <v/>
      </c>
      <c r="N82" s="14" t="str">
        <f>IF((COUNTA(CurriculumDetail!N625:N629) &gt; 0), "x", "")</f>
        <v/>
      </c>
      <c r="O82" s="14" t="str">
        <f>IF((COUNTA(CurriculumDetail!O625:O629) &gt; 0), "x", "")</f>
        <v/>
      </c>
      <c r="P82" s="14" t="str">
        <f>IF((COUNTA(CurriculumDetail!P625:P629) &gt; 0), "x", "")</f>
        <v/>
      </c>
      <c r="Q82" s="14" t="str">
        <f>IF((COUNTA(CurriculumDetail!Q625:Q629) &gt; 0), "x", "")</f>
        <v/>
      </c>
      <c r="R82" s="14" t="str">
        <f>IF((COUNTA(CurriculumDetail!R625:R629) &gt; 0), "x", "")</f>
        <v/>
      </c>
      <c r="S82" s="14" t="str">
        <f>IF((COUNTA(CurriculumDetail!S625:S629) &gt; 0), "x", "")</f>
        <v>x</v>
      </c>
      <c r="T82" s="14" t="str">
        <f>IF((COUNTA(CurriculumDetail!T625:T629) &gt; 0), "x", "")</f>
        <v/>
      </c>
      <c r="U82" s="14" t="str">
        <f>IF((COUNTA(CurriculumDetail!U625:U629) &gt; 0), "x", "")</f>
        <v/>
      </c>
      <c r="V82" s="14" t="str">
        <f>IF((COUNTA(CurriculumDetail!V625:V629) &gt; 0), "x", "")</f>
        <v/>
      </c>
      <c r="W82" s="14" t="str">
        <f>IF((COUNTA(CurriculumDetail!W625:W629) &gt; 0), "x", "")</f>
        <v/>
      </c>
      <c r="X82" s="14" t="str">
        <f>IF((COUNTA(CurriculumDetail!X625:X629) &gt; 0), "x", "")</f>
        <v/>
      </c>
      <c r="Y82" s="14" t="str">
        <f>IF((COUNTA(CurriculumDetail!Y625:Y629) &gt; 0), "x", "")</f>
        <v/>
      </c>
      <c r="Z82" s="14" t="str">
        <f>IF((COUNTA(CurriculumDetail!Z625:Z629) &gt; 0), "x", "")</f>
        <v/>
      </c>
      <c r="AA82" s="14" t="str">
        <f>IF((COUNTA(CurriculumDetail!AA625:AA629) &gt; 0), "x", "")</f>
        <v/>
      </c>
      <c r="AB82" s="14" t="str">
        <f>IF((COUNTA(CurriculumDetail!AB625:AB629) &gt; 0), "x", "")</f>
        <v/>
      </c>
      <c r="AC82" s="14" t="str">
        <f>IF((COUNTA(CurriculumDetail!AC625:AC629) &gt; 0), "x", "")</f>
        <v/>
      </c>
      <c r="AD82" s="14" t="str">
        <f>IF((COUNTA(CurriculumDetail!AD625:AD629) &gt; 0), "x", "")</f>
        <v/>
      </c>
      <c r="AE82" s="14" t="str">
        <f>IF((COUNTA(CurriculumDetail!AE625:AE629) &gt; 0), "x", "")</f>
        <v/>
      </c>
      <c r="AF82" s="14" t="str">
        <f>IF((COUNTA(CurriculumDetail!AF625:AF629) &gt; 0), "x", "")</f>
        <v/>
      </c>
      <c r="AG82" s="14" t="str">
        <f>IF((COUNTA(CurriculumDetail!AG625:AG629) &gt; 0), "x", "")</f>
        <v/>
      </c>
      <c r="AH82" s="14" t="str">
        <f>IF((COUNTA(CurriculumDetail!AH625:AH629) &gt; 0), "x", "")</f>
        <v/>
      </c>
      <c r="AI82" s="14" t="str">
        <f>IF((COUNTA(CurriculumDetail!AI625:AI629) &gt; 0), "x", "")</f>
        <v/>
      </c>
      <c r="AJ82" s="14" t="str">
        <f>IF((COUNTA(CurriculumDetail!AJ625:AJ629) &gt; 0), "x", "")</f>
        <v/>
      </c>
    </row>
    <row r="83" spans="1:36">
      <c r="A83" t="s">
        <v>555</v>
      </c>
      <c r="B83" t="s">
        <v>327</v>
      </c>
      <c r="C83">
        <v>0</v>
      </c>
      <c r="D83">
        <v>0</v>
      </c>
      <c r="E83" t="b">
        <f>AND(OR(CurriculumDetail!F632&gt;0,CurriculumDetail!C632&lt;&gt;1),OR(CurriculumDetail!F633&gt;0,CurriculumDetail!C633&lt;&gt;1),OR(CurriculumDetail!F634&gt;0,CurriculumDetail!C634&lt;&gt;1),OR(CurriculumDetail!F635&gt;0,CurriculumDetail!C635&lt;&gt;1),OR(CurriculumDetail!F636&gt;0,CurriculumDetail!C636&lt;&gt;1),OR(CurriculumDetail!F637&gt;0,CurriculumDetail!C637&lt;&gt;1))</f>
        <v>1</v>
      </c>
      <c r="F83" t="b">
        <f>AND(OR(CurriculumDetail!F632&gt;0,CurriculumDetail!C632&lt;&gt;2),OR(CurriculumDetail!F633&gt;0,CurriculumDetail!C633&lt;&gt;2),OR(CurriculumDetail!F634&gt;0,CurriculumDetail!C634&lt;&gt;2),OR(CurriculumDetail!F635&gt;0,CurriculumDetail!C635&lt;&gt;2),OR(CurriculumDetail!F636&gt;0,CurriculumDetail!C636&lt;&gt;2),OR(CurriculumDetail!F637&gt;0,CurriculumDetail!C637&lt;&gt;2))</f>
        <v>1</v>
      </c>
      <c r="G83" t="str">
        <f>IF((COUNTA(CurriculumDetail!G631:G637) &gt; 0), "x", "")</f>
        <v/>
      </c>
      <c r="H83" s="14" t="str">
        <f>IF((COUNTA(CurriculumDetail!H631:H637) &gt; 0), "x", "")</f>
        <v/>
      </c>
      <c r="I83" s="14" t="str">
        <f>IF((COUNTA(CurriculumDetail!I631:I637) &gt; 0), "x", "")</f>
        <v/>
      </c>
      <c r="J83" s="14" t="str">
        <f>IF((COUNTA(CurriculumDetail!J631:J637) &gt; 0), "x", "")</f>
        <v/>
      </c>
      <c r="K83" s="14" t="str">
        <f>IF((COUNTA(CurriculumDetail!K631:K637) &gt; 0), "x", "")</f>
        <v/>
      </c>
      <c r="L83" s="14" t="str">
        <f>IF((COUNTA(CurriculumDetail!L631:L637) &gt; 0), "x", "")</f>
        <v/>
      </c>
      <c r="M83" s="14" t="str">
        <f>IF((COUNTA(CurriculumDetail!M631:M637) &gt; 0), "x", "")</f>
        <v/>
      </c>
      <c r="N83" s="14" t="str">
        <f>IF((COUNTA(CurriculumDetail!N631:N637) &gt; 0), "x", "")</f>
        <v/>
      </c>
      <c r="O83" s="14" t="str">
        <f>IF((COUNTA(CurriculumDetail!O631:O637) &gt; 0), "x", "")</f>
        <v/>
      </c>
      <c r="P83" s="14" t="str">
        <f>IF((COUNTA(CurriculumDetail!P631:P637) &gt; 0), "x", "")</f>
        <v/>
      </c>
      <c r="Q83" s="14" t="str">
        <f>IF((COUNTA(CurriculumDetail!Q631:Q637) &gt; 0), "x", "")</f>
        <v/>
      </c>
      <c r="R83" s="14" t="str">
        <f>IF((COUNTA(CurriculumDetail!R631:R637) &gt; 0), "x", "")</f>
        <v/>
      </c>
      <c r="S83" s="14" t="str">
        <f>IF((COUNTA(CurriculumDetail!S631:S637) &gt; 0), "x", "")</f>
        <v>x</v>
      </c>
      <c r="T83" s="14" t="str">
        <f>IF((COUNTA(CurriculumDetail!T631:T637) &gt; 0), "x", "")</f>
        <v/>
      </c>
      <c r="U83" s="14" t="str">
        <f>IF((COUNTA(CurriculumDetail!U631:U637) &gt; 0), "x", "")</f>
        <v/>
      </c>
      <c r="V83" s="14" t="str">
        <f>IF((COUNTA(CurriculumDetail!V631:V637) &gt; 0), "x", "")</f>
        <v/>
      </c>
      <c r="W83" s="14" t="str">
        <f>IF((COUNTA(CurriculumDetail!W631:W637) &gt; 0), "x", "")</f>
        <v/>
      </c>
      <c r="X83" s="14" t="str">
        <f>IF((COUNTA(CurriculumDetail!X631:X637) &gt; 0), "x", "")</f>
        <v/>
      </c>
      <c r="Y83" s="14" t="str">
        <f>IF((COUNTA(CurriculumDetail!Y631:Y637) &gt; 0), "x", "")</f>
        <v/>
      </c>
      <c r="Z83" s="14" t="str">
        <f>IF((COUNTA(CurriculumDetail!Z631:Z637) &gt; 0), "x", "")</f>
        <v/>
      </c>
      <c r="AA83" s="14" t="str">
        <f>IF((COUNTA(CurriculumDetail!AA631:AA637) &gt; 0), "x", "")</f>
        <v/>
      </c>
      <c r="AB83" s="14" t="str">
        <f>IF((COUNTA(CurriculumDetail!AB631:AB637) &gt; 0), "x", "")</f>
        <v/>
      </c>
      <c r="AC83" s="14" t="str">
        <f>IF((COUNTA(CurriculumDetail!AC631:AC637) &gt; 0), "x", "")</f>
        <v/>
      </c>
      <c r="AD83" s="14" t="str">
        <f>IF((COUNTA(CurriculumDetail!AD631:AD637) &gt; 0), "x", "")</f>
        <v/>
      </c>
      <c r="AE83" s="14" t="str">
        <f>IF((COUNTA(CurriculumDetail!AE631:AE637) &gt; 0), "x", "")</f>
        <v/>
      </c>
      <c r="AF83" s="14" t="str">
        <f>IF((COUNTA(CurriculumDetail!AF631:AF637) &gt; 0), "x", "")</f>
        <v/>
      </c>
      <c r="AG83" s="14" t="str">
        <f>IF((COUNTA(CurriculumDetail!AG631:AG637) &gt; 0), "x", "")</f>
        <v/>
      </c>
      <c r="AH83" s="14" t="str">
        <f>IF((COUNTA(CurriculumDetail!AH631:AH637) &gt; 0), "x", "")</f>
        <v/>
      </c>
      <c r="AI83" s="14" t="str">
        <f>IF((COUNTA(CurriculumDetail!AI631:AI637) &gt; 0), "x", "")</f>
        <v/>
      </c>
      <c r="AJ83" s="14" t="str">
        <f>IF((COUNTA(CurriculumDetail!AJ631:AJ637) &gt; 0), "x", "")</f>
        <v/>
      </c>
    </row>
    <row r="84" spans="1:36">
      <c r="A84" t="s">
        <v>555</v>
      </c>
      <c r="B84" t="s">
        <v>577</v>
      </c>
      <c r="C84">
        <v>0</v>
      </c>
      <c r="D84">
        <v>0</v>
      </c>
      <c r="E84" t="b">
        <f>AND(OR(CurriculumDetail!F640&gt;0,CurriculumDetail!C640&lt;&gt;1),OR(CurriculumDetail!F641&gt;0,CurriculumDetail!C641&lt;&gt;1),OR(CurriculumDetail!F642&gt;0,CurriculumDetail!C642&lt;&gt;1),OR(CurriculumDetail!F643&gt;0,CurriculumDetail!C643&lt;&gt;1),OR(CurriculumDetail!F644&gt;0,CurriculumDetail!C644&lt;&gt;1),OR(CurriculumDetail!F645&gt;0,CurriculumDetail!C645&lt;&gt;1),OR(CurriculumDetail!F646&gt;0,CurriculumDetail!C646&lt;&gt;1),OR(CurriculumDetail!F647&gt;0,CurriculumDetail!C647&lt;&gt;1),OR(CurriculumDetail!F648&gt;0,CurriculumDetail!C648&lt;&gt;1),OR(CurriculumDetail!F649&gt;0,CurriculumDetail!C649&lt;&gt;1))</f>
        <v>1</v>
      </c>
      <c r="F84" t="b">
        <f>AND(OR(CurriculumDetail!F640&gt;0,CurriculumDetail!C640&lt;&gt;2),OR(CurriculumDetail!F641&gt;0,CurriculumDetail!C641&lt;&gt;2),OR(CurriculumDetail!F642&gt;0,CurriculumDetail!C642&lt;&gt;2),OR(CurriculumDetail!F643&gt;0,CurriculumDetail!C643&lt;&gt;2),OR(CurriculumDetail!F644&gt;0,CurriculumDetail!C644&lt;&gt;2),OR(CurriculumDetail!F645&gt;0,CurriculumDetail!C645&lt;&gt;2),OR(CurriculumDetail!F646&gt;0,CurriculumDetail!C646&lt;&gt;2),OR(CurriculumDetail!F647&gt;0,CurriculumDetail!C647&lt;&gt;2),OR(CurriculumDetail!F648&gt;0,CurriculumDetail!C648&lt;&gt;2),OR(CurriculumDetail!F649&gt;0,CurriculumDetail!C649&lt;&gt;2))</f>
        <v>1</v>
      </c>
      <c r="G84" t="str">
        <f>IF((COUNTA(CurriculumDetail!G639:G649) &gt; 0), "x", "")</f>
        <v/>
      </c>
      <c r="H84" s="14" t="str">
        <f>IF((COUNTA(CurriculumDetail!H639:H649) &gt; 0), "x", "")</f>
        <v/>
      </c>
      <c r="I84" s="14" t="str">
        <f>IF((COUNTA(CurriculumDetail!I639:I649) &gt; 0), "x", "")</f>
        <v/>
      </c>
      <c r="J84" s="14" t="str">
        <f>IF((COUNTA(CurriculumDetail!J639:J649) &gt; 0), "x", "")</f>
        <v/>
      </c>
      <c r="K84" s="14" t="str">
        <f>IF((COUNTA(CurriculumDetail!K639:K649) &gt; 0), "x", "")</f>
        <v/>
      </c>
      <c r="L84" s="14" t="str">
        <f>IF((COUNTA(CurriculumDetail!L639:L649) &gt; 0), "x", "")</f>
        <v/>
      </c>
      <c r="M84" s="14" t="str">
        <f>IF((COUNTA(CurriculumDetail!M639:M649) &gt; 0), "x", "")</f>
        <v/>
      </c>
      <c r="N84" s="14" t="str">
        <f>IF((COUNTA(CurriculumDetail!N639:N649) &gt; 0), "x", "")</f>
        <v/>
      </c>
      <c r="O84" s="14" t="str">
        <f>IF((COUNTA(CurriculumDetail!O639:O649) &gt; 0), "x", "")</f>
        <v/>
      </c>
      <c r="P84" s="14" t="str">
        <f>IF((COUNTA(CurriculumDetail!P639:P649) &gt; 0), "x", "")</f>
        <v/>
      </c>
      <c r="Q84" s="14" t="str">
        <f>IF((COUNTA(CurriculumDetail!Q639:Q649) &gt; 0), "x", "")</f>
        <v/>
      </c>
      <c r="R84" s="14" t="str">
        <f>IF((COUNTA(CurriculumDetail!R639:R649) &gt; 0), "x", "")</f>
        <v/>
      </c>
      <c r="S84" s="14" t="str">
        <f>IF((COUNTA(CurriculumDetail!S639:S649) &gt; 0), "x", "")</f>
        <v/>
      </c>
      <c r="T84" s="14" t="str">
        <f>IF((COUNTA(CurriculumDetail!T639:T649) &gt; 0), "x", "")</f>
        <v/>
      </c>
      <c r="U84" s="14" t="str">
        <f>IF((COUNTA(CurriculumDetail!U639:U649) &gt; 0), "x", "")</f>
        <v/>
      </c>
      <c r="V84" s="14" t="str">
        <f>IF((COUNTA(CurriculumDetail!V639:V649) &gt; 0), "x", "")</f>
        <v/>
      </c>
      <c r="W84" s="14" t="str">
        <f>IF((COUNTA(CurriculumDetail!W639:W649) &gt; 0), "x", "")</f>
        <v/>
      </c>
      <c r="X84" s="14" t="str">
        <f>IF((COUNTA(CurriculumDetail!X639:X649) &gt; 0), "x", "")</f>
        <v/>
      </c>
      <c r="Y84" s="14" t="str">
        <f>IF((COUNTA(CurriculumDetail!Y639:Y649) &gt; 0), "x", "")</f>
        <v/>
      </c>
      <c r="Z84" s="14" t="str">
        <f>IF((COUNTA(CurriculumDetail!Z639:Z649) &gt; 0), "x", "")</f>
        <v/>
      </c>
      <c r="AA84" s="14" t="str">
        <f>IF((COUNTA(CurriculumDetail!AA639:AA649) &gt; 0), "x", "")</f>
        <v/>
      </c>
      <c r="AB84" s="14" t="str">
        <f>IF((COUNTA(CurriculumDetail!AB639:AB649) &gt; 0), "x", "")</f>
        <v/>
      </c>
      <c r="AC84" s="14" t="str">
        <f>IF((COUNTA(CurriculumDetail!AC639:AC649) &gt; 0), "x", "")</f>
        <v/>
      </c>
      <c r="AD84" s="14" t="str">
        <f>IF((COUNTA(CurriculumDetail!AD639:AD649) &gt; 0), "x", "")</f>
        <v/>
      </c>
      <c r="AE84" s="14" t="str">
        <f>IF((COUNTA(CurriculumDetail!AE639:AE649) &gt; 0), "x", "")</f>
        <v/>
      </c>
      <c r="AF84" s="14" t="str">
        <f>IF((COUNTA(CurriculumDetail!AF639:AF649) &gt; 0), "x", "")</f>
        <v/>
      </c>
      <c r="AG84" s="14" t="str">
        <f>IF((COUNTA(CurriculumDetail!AG639:AG649) &gt; 0), "x", "")</f>
        <v/>
      </c>
      <c r="AH84" s="14" t="str">
        <f>IF((COUNTA(CurriculumDetail!AH639:AH649) &gt; 0), "x", "")</f>
        <v/>
      </c>
      <c r="AI84" s="14" t="str">
        <f>IF((COUNTA(CurriculumDetail!AI639:AI649) &gt; 0), "x", "")</f>
        <v/>
      </c>
      <c r="AJ84" s="14" t="str">
        <f>IF((COUNTA(CurriculumDetail!AJ639:AJ649) &gt; 0), "x", "")</f>
        <v/>
      </c>
    </row>
    <row r="85" spans="1:36">
      <c r="A85" t="s">
        <v>555</v>
      </c>
      <c r="B85" t="s">
        <v>392</v>
      </c>
      <c r="C85">
        <v>0</v>
      </c>
      <c r="D85">
        <v>0</v>
      </c>
      <c r="E85" t="b">
        <f>AND(OR(CurriculumDetail!F652&gt;0,CurriculumDetail!C652&lt;&gt;1),OR(CurriculumDetail!F653&gt;0,CurriculumDetail!C653&lt;&gt;1),OR(CurriculumDetail!F654&gt;0,CurriculumDetail!C654&lt;&gt;1),OR(CurriculumDetail!F655&gt;0,CurriculumDetail!C655&lt;&gt;1),OR(CurriculumDetail!F656&gt;0,CurriculumDetail!C656&lt;&gt;1),OR(CurriculumDetail!F657&gt;0,CurriculumDetail!C657&lt;&gt;1),OR(CurriculumDetail!F658&gt;0,CurriculumDetail!C658&lt;&gt;1),OR(CurriculumDetail!F659&gt;0,CurriculumDetail!C659&lt;&gt;1),OR(CurriculumDetail!F660&gt;0,CurriculumDetail!C660&lt;&gt;1),OR(CurriculumDetail!F661&gt;0,CurriculumDetail!C661&lt;&gt;1))</f>
        <v>1</v>
      </c>
      <c r="F85" t="b">
        <f>AND(OR(CurriculumDetail!F652&gt;0,CurriculumDetail!C652&lt;&gt;2),OR(CurriculumDetail!F653&gt;0,CurriculumDetail!C653&lt;&gt;2),OR(CurriculumDetail!F654&gt;0,CurriculumDetail!C654&lt;&gt;2),OR(CurriculumDetail!F655&gt;0,CurriculumDetail!C655&lt;&gt;2),OR(CurriculumDetail!F656&gt;0,CurriculumDetail!C656&lt;&gt;2),OR(CurriculumDetail!F657&gt;0,CurriculumDetail!C657&lt;&gt;2),OR(CurriculumDetail!F658&gt;0,CurriculumDetail!C658&lt;&gt;2),OR(CurriculumDetail!F659&gt;0,CurriculumDetail!C659&lt;&gt;2),OR(CurriculumDetail!F660&gt;0,CurriculumDetail!C660&lt;&gt;2),OR(CurriculumDetail!F661&gt;0,CurriculumDetail!C661&lt;&gt;2))</f>
        <v>1</v>
      </c>
      <c r="G85" t="str">
        <f>IF((COUNTA(CurriculumDetail!G651:G661) &gt; 0), "x", "")</f>
        <v/>
      </c>
      <c r="H85" s="14" t="str">
        <f>IF((COUNTA(CurriculumDetail!H651:H661) &gt; 0), "x", "")</f>
        <v/>
      </c>
      <c r="I85" s="14" t="str">
        <f>IF((COUNTA(CurriculumDetail!I651:I661) &gt; 0), "x", "")</f>
        <v/>
      </c>
      <c r="J85" s="14" t="str">
        <f>IF((COUNTA(CurriculumDetail!J651:J661) &gt; 0), "x", "")</f>
        <v/>
      </c>
      <c r="K85" s="14" t="str">
        <f>IF((COUNTA(CurriculumDetail!K651:K661) &gt; 0), "x", "")</f>
        <v/>
      </c>
      <c r="L85" s="14" t="str">
        <f>IF((COUNTA(CurriculumDetail!L651:L661) &gt; 0), "x", "")</f>
        <v/>
      </c>
      <c r="M85" s="14" t="str">
        <f>IF((COUNTA(CurriculumDetail!M651:M661) &gt; 0), "x", "")</f>
        <v/>
      </c>
      <c r="N85" s="14" t="str">
        <f>IF((COUNTA(CurriculumDetail!N651:N661) &gt; 0), "x", "")</f>
        <v/>
      </c>
      <c r="O85" s="14" t="str">
        <f>IF((COUNTA(CurriculumDetail!O651:O661) &gt; 0), "x", "")</f>
        <v/>
      </c>
      <c r="P85" s="14" t="str">
        <f>IF((COUNTA(CurriculumDetail!P651:P661) &gt; 0), "x", "")</f>
        <v/>
      </c>
      <c r="Q85" s="14" t="str">
        <f>IF((COUNTA(CurriculumDetail!Q651:Q661) &gt; 0), "x", "")</f>
        <v/>
      </c>
      <c r="R85" s="14" t="str">
        <f>IF((COUNTA(CurriculumDetail!R651:R661) &gt; 0), "x", "")</f>
        <v/>
      </c>
      <c r="S85" s="14" t="str">
        <f>IF((COUNTA(CurriculumDetail!S651:S661) &gt; 0), "x", "")</f>
        <v>x</v>
      </c>
      <c r="T85" s="14" t="str">
        <f>IF((COUNTA(CurriculumDetail!T651:T661) &gt; 0), "x", "")</f>
        <v/>
      </c>
      <c r="U85" s="14" t="str">
        <f>IF((COUNTA(CurriculumDetail!U651:U661) &gt; 0), "x", "")</f>
        <v/>
      </c>
      <c r="V85" s="14" t="str">
        <f>IF((COUNTA(CurriculumDetail!V651:V661) &gt; 0), "x", "")</f>
        <v/>
      </c>
      <c r="W85" s="14" t="str">
        <f>IF((COUNTA(CurriculumDetail!W651:W661) &gt; 0), "x", "")</f>
        <v/>
      </c>
      <c r="X85" s="14" t="str">
        <f>IF((COUNTA(CurriculumDetail!X651:X661) &gt; 0), "x", "")</f>
        <v/>
      </c>
      <c r="Y85" s="14" t="str">
        <f>IF((COUNTA(CurriculumDetail!Y651:Y661) &gt; 0), "x", "")</f>
        <v/>
      </c>
      <c r="Z85" s="14" t="str">
        <f>IF((COUNTA(CurriculumDetail!Z651:Z661) &gt; 0), "x", "")</f>
        <v/>
      </c>
      <c r="AA85" s="14" t="str">
        <f>IF((COUNTA(CurriculumDetail!AA651:AA661) &gt; 0), "x", "")</f>
        <v/>
      </c>
      <c r="AB85" s="14" t="str">
        <f>IF((COUNTA(CurriculumDetail!AB651:AB661) &gt; 0), "x", "")</f>
        <v/>
      </c>
      <c r="AC85" s="14" t="str">
        <f>IF((COUNTA(CurriculumDetail!AC651:AC661) &gt; 0), "x", "")</f>
        <v/>
      </c>
      <c r="AD85" s="14" t="str">
        <f>IF((COUNTA(CurriculumDetail!AD651:AD661) &gt; 0), "x", "")</f>
        <v/>
      </c>
      <c r="AE85" s="14" t="str">
        <f>IF((COUNTA(CurriculumDetail!AE651:AE661) &gt; 0), "x", "")</f>
        <v/>
      </c>
      <c r="AF85" s="14" t="str">
        <f>IF((COUNTA(CurriculumDetail!AF651:AF661) &gt; 0), "x", "")</f>
        <v/>
      </c>
      <c r="AG85" s="14" t="str">
        <f>IF((COUNTA(CurriculumDetail!AG651:AG661) &gt; 0), "x", "")</f>
        <v/>
      </c>
      <c r="AH85" s="14" t="str">
        <f>IF((COUNTA(CurriculumDetail!AH651:AH661) &gt; 0), "x", "")</f>
        <v/>
      </c>
      <c r="AI85" s="14" t="str">
        <f>IF((COUNTA(CurriculumDetail!AI651:AI661) &gt; 0), "x", "")</f>
        <v/>
      </c>
      <c r="AJ85" s="14" t="str">
        <f>IF((COUNTA(CurriculumDetail!AJ651:AJ661) &gt; 0), "x", "")</f>
        <v/>
      </c>
    </row>
    <row r="86" spans="1:36">
      <c r="A86" t="s">
        <v>555</v>
      </c>
      <c r="B86" t="s">
        <v>421</v>
      </c>
      <c r="C86">
        <v>0</v>
      </c>
      <c r="D86">
        <v>0</v>
      </c>
      <c r="E86" t="b">
        <f>AND(OR(CurriculumDetail!F664&gt;0,CurriculumDetail!C664&lt;&gt;1),OR(CurriculumDetail!F665&gt;0,CurriculumDetail!C665&lt;&gt;1),OR(CurriculumDetail!F666&gt;0,CurriculumDetail!C666&lt;&gt;1),OR(CurriculumDetail!F667&gt;0,CurriculumDetail!C667&lt;&gt;1),OR(CurriculumDetail!F668&gt;0,CurriculumDetail!C668&lt;&gt;1))</f>
        <v>1</v>
      </c>
      <c r="F86" t="b">
        <f>AND(OR(CurriculumDetail!F664&gt;0,CurriculumDetail!C664&lt;&gt;2),OR(CurriculumDetail!F665&gt;0,CurriculumDetail!C665&lt;&gt;2),OR(CurriculumDetail!F666&gt;0,CurriculumDetail!C666&lt;&gt;2),OR(CurriculumDetail!F667&gt;0,CurriculumDetail!C667&lt;&gt;2),OR(CurriculumDetail!F668&gt;0,CurriculumDetail!C668&lt;&gt;2))</f>
        <v>1</v>
      </c>
      <c r="G86" t="str">
        <f>IF((COUNTA(CurriculumDetail!G663:G668) &gt; 0), "x", "")</f>
        <v/>
      </c>
      <c r="H86" s="14" t="str">
        <f>IF((COUNTA(CurriculumDetail!H663:H668) &gt; 0), "x", "")</f>
        <v/>
      </c>
      <c r="I86" s="14" t="str">
        <f>IF((COUNTA(CurriculumDetail!I663:I668) &gt; 0), "x", "")</f>
        <v/>
      </c>
      <c r="J86" s="14" t="str">
        <f>IF((COUNTA(CurriculumDetail!J663:J668) &gt; 0), "x", "")</f>
        <v/>
      </c>
      <c r="K86" s="14" t="str">
        <f>IF((COUNTA(CurriculumDetail!K663:K668) &gt; 0), "x", "")</f>
        <v/>
      </c>
      <c r="L86" s="14" t="str">
        <f>IF((COUNTA(CurriculumDetail!L663:L668) &gt; 0), "x", "")</f>
        <v/>
      </c>
      <c r="M86" s="14" t="str">
        <f>IF((COUNTA(CurriculumDetail!M663:M668) &gt; 0), "x", "")</f>
        <v/>
      </c>
      <c r="N86" s="14" t="str">
        <f>IF((COUNTA(CurriculumDetail!N663:N668) &gt; 0), "x", "")</f>
        <v/>
      </c>
      <c r="O86" s="14" t="str">
        <f>IF((COUNTA(CurriculumDetail!O663:O668) &gt; 0), "x", "")</f>
        <v/>
      </c>
      <c r="P86" s="14" t="str">
        <f>IF((COUNTA(CurriculumDetail!P663:P668) &gt; 0), "x", "")</f>
        <v/>
      </c>
      <c r="Q86" s="14" t="str">
        <f>IF((COUNTA(CurriculumDetail!Q663:Q668) &gt; 0), "x", "")</f>
        <v/>
      </c>
      <c r="R86" s="14" t="str">
        <f>IF((COUNTA(CurriculumDetail!R663:R668) &gt; 0), "x", "")</f>
        <v/>
      </c>
      <c r="S86" s="14" t="str">
        <f>IF((COUNTA(CurriculumDetail!S663:S668) &gt; 0), "x", "")</f>
        <v>x</v>
      </c>
      <c r="T86" s="14" t="str">
        <f>IF((COUNTA(CurriculumDetail!T663:T668) &gt; 0), "x", "")</f>
        <v/>
      </c>
      <c r="U86" s="14" t="str">
        <f>IF((COUNTA(CurriculumDetail!U663:U668) &gt; 0), "x", "")</f>
        <v/>
      </c>
      <c r="V86" s="14" t="str">
        <f>IF((COUNTA(CurriculumDetail!V663:V668) &gt; 0), "x", "")</f>
        <v/>
      </c>
      <c r="W86" s="14" t="str">
        <f>IF((COUNTA(CurriculumDetail!W663:W668) &gt; 0), "x", "")</f>
        <v/>
      </c>
      <c r="X86" s="14" t="str">
        <f>IF((COUNTA(CurriculumDetail!X663:X668) &gt; 0), "x", "")</f>
        <v/>
      </c>
      <c r="Y86" s="14" t="str">
        <f>IF((COUNTA(CurriculumDetail!Y663:Y668) &gt; 0), "x", "")</f>
        <v/>
      </c>
      <c r="Z86" s="14" t="str">
        <f>IF((COUNTA(CurriculumDetail!Z663:Z668) &gt; 0), "x", "")</f>
        <v/>
      </c>
      <c r="AA86" s="14" t="str">
        <f>IF((COUNTA(CurriculumDetail!AA663:AA668) &gt; 0), "x", "")</f>
        <v/>
      </c>
      <c r="AB86" s="14" t="str">
        <f>IF((COUNTA(CurriculumDetail!AB663:AB668) &gt; 0), "x", "")</f>
        <v/>
      </c>
      <c r="AC86" s="14" t="str">
        <f>IF((COUNTA(CurriculumDetail!AC663:AC668) &gt; 0), "x", "")</f>
        <v/>
      </c>
      <c r="AD86" s="14" t="str">
        <f>IF((COUNTA(CurriculumDetail!AD663:AD668) &gt; 0), "x", "")</f>
        <v/>
      </c>
      <c r="AE86" s="14" t="str">
        <f>IF((COUNTA(CurriculumDetail!AE663:AE668) &gt; 0), "x", "")</f>
        <v/>
      </c>
      <c r="AF86" s="14" t="str">
        <f>IF((COUNTA(CurriculumDetail!AF663:AF668) &gt; 0), "x", "")</f>
        <v/>
      </c>
      <c r="AG86" s="14" t="str">
        <f>IF((COUNTA(CurriculumDetail!AG663:AG668) &gt; 0), "x", "")</f>
        <v/>
      </c>
      <c r="AH86" s="14" t="str">
        <f>IF((COUNTA(CurriculumDetail!AH663:AH668) &gt; 0), "x", "")</f>
        <v/>
      </c>
      <c r="AI86" s="14" t="str">
        <f>IF((COUNTA(CurriculumDetail!AI663:AI668) &gt; 0), "x", "")</f>
        <v/>
      </c>
      <c r="AJ86" s="14" t="str">
        <f>IF((COUNTA(CurriculumDetail!AJ663:AJ668) &gt; 0), "x", "")</f>
        <v/>
      </c>
    </row>
    <row r="87" spans="1:36">
      <c r="A87" t="s">
        <v>555</v>
      </c>
      <c r="B87" t="s">
        <v>190</v>
      </c>
      <c r="C87">
        <v>0</v>
      </c>
      <c r="D87">
        <v>0</v>
      </c>
      <c r="E87" t="b">
        <f>AND(OR(CurriculumDetail!F671&gt;0,CurriculumDetail!C671&lt;&gt;1),OR(CurriculumDetail!F672&gt;0,CurriculumDetail!C672&lt;&gt;1),OR(CurriculumDetail!F673&gt;0,CurriculumDetail!C673&lt;&gt;1),OR(CurriculumDetail!F674&gt;0,CurriculumDetail!C674&lt;&gt;1),OR(CurriculumDetail!F675&gt;0,CurriculumDetail!C675&lt;&gt;1))</f>
        <v>1</v>
      </c>
      <c r="F87" t="b">
        <f>AND(OR(CurriculumDetail!F671&gt;0,CurriculumDetail!C671&lt;&gt;2),OR(CurriculumDetail!F672&gt;0,CurriculumDetail!C672&lt;&gt;2),OR(CurriculumDetail!F673&gt;0,CurriculumDetail!C673&lt;&gt;2),OR(CurriculumDetail!F674&gt;0,CurriculumDetail!C674&lt;&gt;2),OR(CurriculumDetail!F675&gt;0,CurriculumDetail!C675&lt;&gt;2))</f>
        <v>1</v>
      </c>
      <c r="G87" t="str">
        <f>IF((COUNTA(CurriculumDetail!G670:G675) &gt; 0), "x", "")</f>
        <v/>
      </c>
      <c r="H87" s="14" t="str">
        <f>IF((COUNTA(CurriculumDetail!H670:H675) &gt; 0), "x", "")</f>
        <v/>
      </c>
      <c r="I87" s="14" t="str">
        <f>IF((COUNTA(CurriculumDetail!I670:I675) &gt; 0), "x", "")</f>
        <v/>
      </c>
      <c r="J87" s="14" t="str">
        <f>IF((COUNTA(CurriculumDetail!J670:J675) &gt; 0), "x", "")</f>
        <v/>
      </c>
      <c r="K87" s="14" t="str">
        <f>IF((COUNTA(CurriculumDetail!K670:K675) &gt; 0), "x", "")</f>
        <v/>
      </c>
      <c r="L87" s="14" t="str">
        <f>IF((COUNTA(CurriculumDetail!L670:L675) &gt; 0), "x", "")</f>
        <v/>
      </c>
      <c r="M87" s="14" t="str">
        <f>IF((COUNTA(CurriculumDetail!M670:M675) &gt; 0), "x", "")</f>
        <v/>
      </c>
      <c r="N87" s="14" t="str">
        <f>IF((COUNTA(CurriculumDetail!N670:N675) &gt; 0), "x", "")</f>
        <v/>
      </c>
      <c r="O87" s="14" t="str">
        <f>IF((COUNTA(CurriculumDetail!O670:O675) &gt; 0), "x", "")</f>
        <v/>
      </c>
      <c r="P87" s="14" t="str">
        <f>IF((COUNTA(CurriculumDetail!P670:P675) &gt; 0), "x", "")</f>
        <v/>
      </c>
      <c r="Q87" s="14" t="str">
        <f>IF((COUNTA(CurriculumDetail!Q670:Q675) &gt; 0), "x", "")</f>
        <v/>
      </c>
      <c r="R87" s="14" t="str">
        <f>IF((COUNTA(CurriculumDetail!R670:R675) &gt; 0), "x", "")</f>
        <v/>
      </c>
      <c r="S87" s="14" t="str">
        <f>IF((COUNTA(CurriculumDetail!S670:S675) &gt; 0), "x", "")</f>
        <v/>
      </c>
      <c r="T87" s="14" t="str">
        <f>IF((COUNTA(CurriculumDetail!T670:T675) &gt; 0), "x", "")</f>
        <v/>
      </c>
      <c r="U87" s="14" t="str">
        <f>IF((COUNTA(CurriculumDetail!U670:U675) &gt; 0), "x", "")</f>
        <v/>
      </c>
      <c r="V87" s="14" t="str">
        <f>IF((COUNTA(CurriculumDetail!V670:V675) &gt; 0), "x", "")</f>
        <v/>
      </c>
      <c r="W87" s="14" t="str">
        <f>IF((COUNTA(CurriculumDetail!W670:W675) &gt; 0), "x", "")</f>
        <v/>
      </c>
      <c r="X87" s="14" t="str">
        <f>IF((COUNTA(CurriculumDetail!X670:X675) &gt; 0), "x", "")</f>
        <v/>
      </c>
      <c r="Y87" s="14" t="str">
        <f>IF((COUNTA(CurriculumDetail!Y670:Y675) &gt; 0), "x", "")</f>
        <v/>
      </c>
      <c r="Z87" s="14" t="str">
        <f>IF((COUNTA(CurriculumDetail!Z670:Z675) &gt; 0), "x", "")</f>
        <v/>
      </c>
      <c r="AA87" s="14" t="str">
        <f>IF((COUNTA(CurriculumDetail!AA670:AA675) &gt; 0), "x", "")</f>
        <v/>
      </c>
      <c r="AB87" s="14" t="str">
        <f>IF((COUNTA(CurriculumDetail!AB670:AB675) &gt; 0), "x", "")</f>
        <v/>
      </c>
      <c r="AC87" s="14" t="str">
        <f>IF((COUNTA(CurriculumDetail!AC670:AC675) &gt; 0), "x", "")</f>
        <v/>
      </c>
      <c r="AD87" s="14" t="str">
        <f>IF((COUNTA(CurriculumDetail!AD670:AD675) &gt; 0), "x", "")</f>
        <v/>
      </c>
      <c r="AE87" s="14" t="str">
        <f>IF((COUNTA(CurriculumDetail!AE670:AE675) &gt; 0), "x", "")</f>
        <v/>
      </c>
      <c r="AF87" s="14" t="str">
        <f>IF((COUNTA(CurriculumDetail!AF670:AF675) &gt; 0), "x", "")</f>
        <v/>
      </c>
      <c r="AG87" s="14" t="str">
        <f>IF((COUNTA(CurriculumDetail!AG670:AG675) &gt; 0), "x", "")</f>
        <v/>
      </c>
      <c r="AH87" s="14" t="str">
        <f>IF((COUNTA(CurriculumDetail!AH670:AH675) &gt; 0), "x", "")</f>
        <v/>
      </c>
      <c r="AI87" s="14" t="str">
        <f>IF((COUNTA(CurriculumDetail!AI670:AI675) &gt; 0), "x", "")</f>
        <v/>
      </c>
      <c r="AJ87" s="14" t="str">
        <f>IF((COUNTA(CurriculumDetail!AJ670:AJ675) &gt; 0), "x", "")</f>
        <v/>
      </c>
    </row>
    <row r="88" spans="1:36">
      <c r="A88" t="s">
        <v>555</v>
      </c>
      <c r="B88" t="s">
        <v>819</v>
      </c>
      <c r="C88">
        <v>0</v>
      </c>
      <c r="D88">
        <v>0</v>
      </c>
      <c r="E88" t="b">
        <f>AND(OR(CurriculumDetail!F678&gt;0,CurriculumDetail!C678&lt;&gt;1),OR(CurriculumDetail!F679&gt;0,CurriculumDetail!C679&lt;&gt;1),OR(CurriculumDetail!F680&gt;0,CurriculumDetail!C680&lt;&gt;1),OR(CurriculumDetail!F681&gt;0,CurriculumDetail!C681&lt;&gt;1),OR(CurriculumDetail!F682&gt;0,CurriculumDetail!C682&lt;&gt;1),OR(CurriculumDetail!F683&gt;0,CurriculumDetail!C683&lt;&gt;1),OR(CurriculumDetail!F684&gt;0,CurriculumDetail!C684&lt;&gt;1))</f>
        <v>1</v>
      </c>
      <c r="F88" t="b">
        <f>AND(OR(CurriculumDetail!F678&gt;0,CurriculumDetail!C678&lt;&gt;2),OR(CurriculumDetail!F679&gt;0,CurriculumDetail!C679&lt;&gt;2),OR(CurriculumDetail!F680&gt;0,CurriculumDetail!C680&lt;&gt;2),OR(CurriculumDetail!F681&gt;0,CurriculumDetail!C681&lt;&gt;2),OR(CurriculumDetail!F682&gt;0,CurriculumDetail!C682&lt;&gt;2),OR(CurriculumDetail!F683&gt;0,CurriculumDetail!C683&lt;&gt;2),OR(CurriculumDetail!F684&gt;0,CurriculumDetail!C684&lt;&gt;2))</f>
        <v>1</v>
      </c>
      <c r="G88" t="str">
        <f>IF((COUNTA(CurriculumDetail!G677:G684) &gt; 0), "x", "")</f>
        <v/>
      </c>
      <c r="H88" s="14" t="str">
        <f>IF((COUNTA(CurriculumDetail!H677:H684) &gt; 0), "x", "")</f>
        <v/>
      </c>
      <c r="I88" s="14" t="str">
        <f>IF((COUNTA(CurriculumDetail!I677:I684) &gt; 0), "x", "")</f>
        <v/>
      </c>
      <c r="J88" s="14" t="str">
        <f>IF((COUNTA(CurriculumDetail!J677:J684) &gt; 0), "x", "")</f>
        <v/>
      </c>
      <c r="K88" s="14" t="str">
        <f>IF((COUNTA(CurriculumDetail!K677:K684) &gt; 0), "x", "")</f>
        <v/>
      </c>
      <c r="L88" s="14" t="str">
        <f>IF((COUNTA(CurriculumDetail!L677:L684) &gt; 0), "x", "")</f>
        <v/>
      </c>
      <c r="M88" s="14" t="str">
        <f>IF((COUNTA(CurriculumDetail!M677:M684) &gt; 0), "x", "")</f>
        <v/>
      </c>
      <c r="N88" s="14" t="str">
        <f>IF((COUNTA(CurriculumDetail!N677:N684) &gt; 0), "x", "")</f>
        <v/>
      </c>
      <c r="O88" s="14" t="str">
        <f>IF((COUNTA(CurriculumDetail!O677:O684) &gt; 0), "x", "")</f>
        <v/>
      </c>
      <c r="P88" s="14" t="str">
        <f>IF((COUNTA(CurriculumDetail!P677:P684) &gt; 0), "x", "")</f>
        <v/>
      </c>
      <c r="Q88" s="14" t="str">
        <f>IF((COUNTA(CurriculumDetail!Q677:Q684) &gt; 0), "x", "")</f>
        <v/>
      </c>
      <c r="R88" s="14" t="str">
        <f>IF((COUNTA(CurriculumDetail!R677:R684) &gt; 0), "x", "")</f>
        <v/>
      </c>
      <c r="S88" s="14" t="str">
        <f>IF((COUNTA(CurriculumDetail!S677:S684) &gt; 0), "x", "")</f>
        <v>x</v>
      </c>
      <c r="T88" s="14" t="str">
        <f>IF((COUNTA(CurriculumDetail!T677:T684) &gt; 0), "x", "")</f>
        <v/>
      </c>
      <c r="U88" s="14" t="str">
        <f>IF((COUNTA(CurriculumDetail!U677:U684) &gt; 0), "x", "")</f>
        <v/>
      </c>
      <c r="V88" s="14" t="str">
        <f>IF((COUNTA(CurriculumDetail!V677:V684) &gt; 0), "x", "")</f>
        <v/>
      </c>
      <c r="W88" s="14" t="str">
        <f>IF((COUNTA(CurriculumDetail!W677:W684) &gt; 0), "x", "")</f>
        <v/>
      </c>
      <c r="X88" s="14" t="str">
        <f>IF((COUNTA(CurriculumDetail!X677:X684) &gt; 0), "x", "")</f>
        <v/>
      </c>
      <c r="Y88" s="14" t="str">
        <f>IF((COUNTA(CurriculumDetail!Y677:Y684) &gt; 0), "x", "")</f>
        <v/>
      </c>
      <c r="Z88" s="14" t="str">
        <f>IF((COUNTA(CurriculumDetail!Z677:Z684) &gt; 0), "x", "")</f>
        <v/>
      </c>
      <c r="AA88" s="14" t="str">
        <f>IF((COUNTA(CurriculumDetail!AA677:AA684) &gt; 0), "x", "")</f>
        <v/>
      </c>
      <c r="AB88" s="14" t="str">
        <f>IF((COUNTA(CurriculumDetail!AB677:AB684) &gt; 0), "x", "")</f>
        <v/>
      </c>
      <c r="AC88" s="14" t="str">
        <f>IF((COUNTA(CurriculumDetail!AC677:AC684) &gt; 0), "x", "")</f>
        <v/>
      </c>
      <c r="AD88" s="14" t="str">
        <f>IF((COUNTA(CurriculumDetail!AD677:AD684) &gt; 0), "x", "")</f>
        <v/>
      </c>
      <c r="AE88" s="14" t="str">
        <f>IF((COUNTA(CurriculumDetail!AE677:AE684) &gt; 0), "x", "")</f>
        <v/>
      </c>
      <c r="AF88" s="14" t="str">
        <f>IF((COUNTA(CurriculumDetail!AF677:AF684) &gt; 0), "x", "")</f>
        <v/>
      </c>
      <c r="AG88" s="14" t="str">
        <f>IF((COUNTA(CurriculumDetail!AG677:AG684) &gt; 0), "x", "")</f>
        <v/>
      </c>
      <c r="AH88" s="14" t="str">
        <f>IF((COUNTA(CurriculumDetail!AH677:AH684) &gt; 0), "x", "")</f>
        <v/>
      </c>
      <c r="AI88" s="14" t="str">
        <f>IF((COUNTA(CurriculumDetail!AI677:AI684) &gt; 0), "x", "")</f>
        <v/>
      </c>
      <c r="AJ88" s="14" t="str">
        <f>IF((COUNTA(CurriculumDetail!AJ677:AJ684) &gt; 0), "x", "")</f>
        <v/>
      </c>
    </row>
    <row r="89" spans="1:36">
      <c r="A89" t="s">
        <v>555</v>
      </c>
      <c r="B89" t="s">
        <v>122</v>
      </c>
      <c r="C89">
        <v>0</v>
      </c>
      <c r="D89">
        <v>0</v>
      </c>
      <c r="E89" t="b">
        <f>AND(OR(CurriculumDetail!F687&gt;0,CurriculumDetail!C687&lt;&gt;1),OR(CurriculumDetail!F688&gt;0,CurriculumDetail!C688&lt;&gt;1),OR(CurriculumDetail!F689&gt;0,CurriculumDetail!C689&lt;&gt;1),OR(CurriculumDetail!F690&gt;0,CurriculumDetail!C690&lt;&gt;1),OR(CurriculumDetail!F691&gt;0,CurriculumDetail!C691&lt;&gt;1),OR(CurriculumDetail!F692&gt;0,CurriculumDetail!C692&lt;&gt;1),OR(CurriculumDetail!F693&gt;0,CurriculumDetail!C693&lt;&gt;1),OR(CurriculumDetail!F694&gt;0,CurriculumDetail!C694&lt;&gt;1))</f>
        <v>1</v>
      </c>
      <c r="F89" t="b">
        <f>AND(OR(CurriculumDetail!F687&gt;0,CurriculumDetail!C687&lt;&gt;2),OR(CurriculumDetail!F688&gt;0,CurriculumDetail!C688&lt;&gt;2),OR(CurriculumDetail!F689&gt;0,CurriculumDetail!C689&lt;&gt;2),OR(CurriculumDetail!F690&gt;0,CurriculumDetail!C690&lt;&gt;2),OR(CurriculumDetail!F691&gt;0,CurriculumDetail!C691&lt;&gt;2),OR(CurriculumDetail!F692&gt;0,CurriculumDetail!C692&lt;&gt;2),OR(CurriculumDetail!F693&gt;0,CurriculumDetail!C693&lt;&gt;2),OR(CurriculumDetail!F694&gt;0,CurriculumDetail!C694&lt;&gt;2))</f>
        <v>1</v>
      </c>
      <c r="G89" t="str">
        <f>IF((COUNTA(CurriculumDetail!G686:G694) &gt; 0), "x", "")</f>
        <v/>
      </c>
      <c r="H89" s="14" t="str">
        <f>IF((COUNTA(CurriculumDetail!H686:H694) &gt; 0), "x", "")</f>
        <v>x</v>
      </c>
      <c r="I89" s="14" t="str">
        <f>IF((COUNTA(CurriculumDetail!I686:I694) &gt; 0), "x", "")</f>
        <v/>
      </c>
      <c r="J89" s="14" t="str">
        <f>IF((COUNTA(CurriculumDetail!J686:J694) &gt; 0), "x", "")</f>
        <v/>
      </c>
      <c r="K89" s="14" t="str">
        <f>IF((COUNTA(CurriculumDetail!K686:K694) &gt; 0), "x", "")</f>
        <v/>
      </c>
      <c r="L89" s="14" t="str">
        <f>IF((COUNTA(CurriculumDetail!L686:L694) &gt; 0), "x", "")</f>
        <v/>
      </c>
      <c r="M89" s="14" t="str">
        <f>IF((COUNTA(CurriculumDetail!M686:M694) &gt; 0), "x", "")</f>
        <v/>
      </c>
      <c r="N89" s="14" t="str">
        <f>IF((COUNTA(CurriculumDetail!N686:N694) &gt; 0), "x", "")</f>
        <v/>
      </c>
      <c r="O89" s="14" t="str">
        <f>IF((COUNTA(CurriculumDetail!O686:O694) &gt; 0), "x", "")</f>
        <v/>
      </c>
      <c r="P89" s="14" t="str">
        <f>IF((COUNTA(CurriculumDetail!P686:P694) &gt; 0), "x", "")</f>
        <v/>
      </c>
      <c r="Q89" s="14" t="str">
        <f>IF((COUNTA(CurriculumDetail!Q686:Q694) &gt; 0), "x", "")</f>
        <v/>
      </c>
      <c r="R89" s="14" t="str">
        <f>IF((COUNTA(CurriculumDetail!R686:R694) &gt; 0), "x", "")</f>
        <v/>
      </c>
      <c r="S89" s="14" t="str">
        <f>IF((COUNTA(CurriculumDetail!S686:S694) &gt; 0), "x", "")</f>
        <v/>
      </c>
      <c r="T89" s="14" t="str">
        <f>IF((COUNTA(CurriculumDetail!T686:T694) &gt; 0), "x", "")</f>
        <v/>
      </c>
      <c r="U89" s="14" t="str">
        <f>IF((COUNTA(CurriculumDetail!U686:U694) &gt; 0), "x", "")</f>
        <v/>
      </c>
      <c r="V89" s="14" t="str">
        <f>IF((COUNTA(CurriculumDetail!V686:V694) &gt; 0), "x", "")</f>
        <v/>
      </c>
      <c r="W89" s="14" t="str">
        <f>IF((COUNTA(CurriculumDetail!W686:W694) &gt; 0), "x", "")</f>
        <v/>
      </c>
      <c r="X89" s="14" t="str">
        <f>IF((COUNTA(CurriculumDetail!X686:X694) &gt; 0), "x", "")</f>
        <v/>
      </c>
      <c r="Y89" s="14" t="str">
        <f>IF((COUNTA(CurriculumDetail!Y686:Y694) &gt; 0), "x", "")</f>
        <v/>
      </c>
      <c r="Z89" s="14" t="str">
        <f>IF((COUNTA(CurriculumDetail!Z686:Z694) &gt; 0), "x", "")</f>
        <v/>
      </c>
      <c r="AA89" s="14" t="str">
        <f>IF((COUNTA(CurriculumDetail!AA686:AA694) &gt; 0), "x", "")</f>
        <v/>
      </c>
      <c r="AB89" s="14" t="str">
        <f>IF((COUNTA(CurriculumDetail!AB686:AB694) &gt; 0), "x", "")</f>
        <v/>
      </c>
      <c r="AC89" s="14" t="str">
        <f>IF((COUNTA(CurriculumDetail!AC686:AC694) &gt; 0), "x", "")</f>
        <v/>
      </c>
      <c r="AD89" s="14" t="str">
        <f>IF((COUNTA(CurriculumDetail!AD686:AD694) &gt; 0), "x", "")</f>
        <v/>
      </c>
      <c r="AE89" s="14" t="str">
        <f>IF((COUNTA(CurriculumDetail!AE686:AE694) &gt; 0), "x", "")</f>
        <v/>
      </c>
      <c r="AF89" s="14" t="str">
        <f>IF((COUNTA(CurriculumDetail!AF686:AF694) &gt; 0), "x", "")</f>
        <v/>
      </c>
      <c r="AG89" s="14" t="str">
        <f>IF((COUNTA(CurriculumDetail!AG686:AG694) &gt; 0), "x", "")</f>
        <v/>
      </c>
      <c r="AH89" s="14" t="str">
        <f>IF((COUNTA(CurriculumDetail!AH686:AH694) &gt; 0), "x", "")</f>
        <v/>
      </c>
      <c r="AI89" s="14" t="str">
        <f>IF((COUNTA(CurriculumDetail!AI686:AI694) &gt; 0), "x", "")</f>
        <v/>
      </c>
      <c r="AJ89" s="14" t="str">
        <f>IF((COUNTA(CurriculumDetail!AJ686:AJ694) &gt; 0), "x", "")</f>
        <v/>
      </c>
    </row>
    <row r="90" spans="1:36">
      <c r="A90" t="s">
        <v>555</v>
      </c>
      <c r="B90" t="s">
        <v>773</v>
      </c>
      <c r="C90">
        <v>0</v>
      </c>
      <c r="D90">
        <v>0</v>
      </c>
      <c r="E90" t="b">
        <f>AND(OR(CurriculumDetail!F697&gt;0,CurriculumDetail!C697&lt;&gt;1),OR(CurriculumDetail!F698&gt;0,CurriculumDetail!C698&lt;&gt;1),OR(CurriculumDetail!F699&gt;0,CurriculumDetail!C699&lt;&gt;1),OR(CurriculumDetail!F700&gt;0,CurriculumDetail!C700&lt;&gt;1),OR(CurriculumDetail!F701&gt;0,CurriculumDetail!C701&lt;&gt;1),OR(CurriculumDetail!F702&gt;0,CurriculumDetail!C702&lt;&gt;1),OR(CurriculumDetail!F703&gt;0,CurriculumDetail!C703&lt;&gt;1),OR(CurriculumDetail!F704&gt;0,CurriculumDetail!C704&lt;&gt;1),OR(CurriculumDetail!F705&gt;0,CurriculumDetail!C705&lt;&gt;1),OR(CurriculumDetail!F706&gt;0,CurriculumDetail!C706&lt;&gt;1))</f>
        <v>1</v>
      </c>
      <c r="F90" t="b">
        <f>AND(OR(CurriculumDetail!F697&gt;0,CurriculumDetail!C697&lt;&gt;2),OR(CurriculumDetail!F698&gt;0,CurriculumDetail!C698&lt;&gt;2),OR(CurriculumDetail!F699&gt;0,CurriculumDetail!C699&lt;&gt;2),OR(CurriculumDetail!F700&gt;0,CurriculumDetail!C700&lt;&gt;2),OR(CurriculumDetail!F701&gt;0,CurriculumDetail!C701&lt;&gt;2),OR(CurriculumDetail!F702&gt;0,CurriculumDetail!C702&lt;&gt;2),OR(CurriculumDetail!F703&gt;0,CurriculumDetail!C703&lt;&gt;2),OR(CurriculumDetail!F704&gt;0,CurriculumDetail!C704&lt;&gt;2),OR(CurriculumDetail!F705&gt;0,CurriculumDetail!C705&lt;&gt;2),OR(CurriculumDetail!F706&gt;0,CurriculumDetail!C706&lt;&gt;2))</f>
        <v>1</v>
      </c>
      <c r="G90" t="str">
        <f>IF((COUNTA(CurriculumDetail!G696:G706) &gt; 0), "x", "")</f>
        <v/>
      </c>
      <c r="H90" s="14" t="str">
        <f>IF((COUNTA(CurriculumDetail!H696:H706) &gt; 0), "x", "")</f>
        <v/>
      </c>
      <c r="I90" s="14" t="str">
        <f>IF((COUNTA(CurriculumDetail!I696:I706) &gt; 0), "x", "")</f>
        <v/>
      </c>
      <c r="J90" s="14" t="str">
        <f>IF((COUNTA(CurriculumDetail!J696:J706) &gt; 0), "x", "")</f>
        <v/>
      </c>
      <c r="K90" s="14" t="str">
        <f>IF((COUNTA(CurriculumDetail!K696:K706) &gt; 0), "x", "")</f>
        <v/>
      </c>
      <c r="L90" s="14" t="str">
        <f>IF((COUNTA(CurriculumDetail!L696:L706) &gt; 0), "x", "")</f>
        <v/>
      </c>
      <c r="M90" s="14" t="str">
        <f>IF((COUNTA(CurriculumDetail!M696:M706) &gt; 0), "x", "")</f>
        <v/>
      </c>
      <c r="N90" s="14" t="str">
        <f>IF((COUNTA(CurriculumDetail!N696:N706) &gt; 0), "x", "")</f>
        <v/>
      </c>
      <c r="O90" s="14" t="str">
        <f>IF((COUNTA(CurriculumDetail!O696:O706) &gt; 0), "x", "")</f>
        <v/>
      </c>
      <c r="P90" s="14" t="str">
        <f>IF((COUNTA(CurriculumDetail!P696:P706) &gt; 0), "x", "")</f>
        <v/>
      </c>
      <c r="Q90" s="14" t="str">
        <f>IF((COUNTA(CurriculumDetail!Q696:Q706) &gt; 0), "x", "")</f>
        <v/>
      </c>
      <c r="R90" s="14" t="str">
        <f>IF((COUNTA(CurriculumDetail!R696:R706) &gt; 0), "x", "")</f>
        <v/>
      </c>
      <c r="S90" s="14" t="str">
        <f>IF((COUNTA(CurriculumDetail!S696:S706) &gt; 0), "x", "")</f>
        <v/>
      </c>
      <c r="T90" s="14" t="str">
        <f>IF((COUNTA(CurriculumDetail!T696:T706) &gt; 0), "x", "")</f>
        <v>x</v>
      </c>
      <c r="U90" s="14" t="str">
        <f>IF((COUNTA(CurriculumDetail!U696:U706) &gt; 0), "x", "")</f>
        <v/>
      </c>
      <c r="V90" s="14" t="str">
        <f>IF((COUNTA(CurriculumDetail!V696:V706) &gt; 0), "x", "")</f>
        <v/>
      </c>
      <c r="W90" s="14" t="str">
        <f>IF((COUNTA(CurriculumDetail!W696:W706) &gt; 0), "x", "")</f>
        <v/>
      </c>
      <c r="X90" s="14" t="str">
        <f>IF((COUNTA(CurriculumDetail!X696:X706) &gt; 0), "x", "")</f>
        <v/>
      </c>
      <c r="Y90" s="14" t="str">
        <f>IF((COUNTA(CurriculumDetail!Y696:Y706) &gt; 0), "x", "")</f>
        <v/>
      </c>
      <c r="Z90" s="14" t="str">
        <f>IF((COUNTA(CurriculumDetail!Z696:Z706) &gt; 0), "x", "")</f>
        <v/>
      </c>
      <c r="AA90" s="14" t="str">
        <f>IF((COUNTA(CurriculumDetail!AA696:AA706) &gt; 0), "x", "")</f>
        <v/>
      </c>
      <c r="AB90" s="14" t="str">
        <f>IF((COUNTA(CurriculumDetail!AB696:AB706) &gt; 0), "x", "")</f>
        <v/>
      </c>
      <c r="AC90" s="14" t="str">
        <f>IF((COUNTA(CurriculumDetail!AC696:AC706) &gt; 0), "x", "")</f>
        <v/>
      </c>
      <c r="AD90" s="14" t="str">
        <f>IF((COUNTA(CurriculumDetail!AD696:AD706) &gt; 0), "x", "")</f>
        <v/>
      </c>
      <c r="AE90" s="14" t="str">
        <f>IF((COUNTA(CurriculumDetail!AE696:AE706) &gt; 0), "x", "")</f>
        <v/>
      </c>
      <c r="AF90" s="14" t="str">
        <f>IF((COUNTA(CurriculumDetail!AF696:AF706) &gt; 0), "x", "")</f>
        <v/>
      </c>
      <c r="AG90" s="14" t="str">
        <f>IF((COUNTA(CurriculumDetail!AG696:AG706) &gt; 0), "x", "")</f>
        <v/>
      </c>
      <c r="AH90" s="14" t="str">
        <f>IF((COUNTA(CurriculumDetail!AH696:AH706) &gt; 0), "x", "")</f>
        <v/>
      </c>
      <c r="AI90" s="14" t="str">
        <f>IF((COUNTA(CurriculumDetail!AI696:AI706) &gt; 0), "x", "")</f>
        <v/>
      </c>
      <c r="AJ90" s="14" t="str">
        <f>IF((COUNTA(CurriculumDetail!AJ696:AJ706) &gt; 0), "x", "")</f>
        <v/>
      </c>
    </row>
    <row r="91" spans="1:36">
      <c r="A91" t="s">
        <v>524</v>
      </c>
      <c r="B91" t="s">
        <v>855</v>
      </c>
      <c r="C91">
        <v>0</v>
      </c>
      <c r="D91">
        <v>2</v>
      </c>
      <c r="E91" t="b">
        <f>AND(OR(CurriculumDetail!F669&gt;0,CurriculumDetail!C669&lt;&gt;1),OR(CurriculumDetail!F670&gt;0,CurriculumDetail!C670&lt;&gt;1),OR(CurriculumDetail!F671&gt;0,CurriculumDetail!C671&lt;&gt;1))</f>
        <v>1</v>
      </c>
      <c r="F91" t="b">
        <f>AND(OR(CurriculumDetail!F669&gt;0,CurriculumDetail!C669&lt;&gt;2),OR(CurriculumDetail!F670&gt;0,CurriculumDetail!C670&lt;&gt;2),OR(CurriculumDetail!F671&gt;0,CurriculumDetail!C671&lt;&gt;2))</f>
        <v>1</v>
      </c>
      <c r="G91" t="str">
        <f>IF((COUNTA(CurriculumDetail!G668:G671) &gt; 0), "x", "")</f>
        <v/>
      </c>
      <c r="H91" s="14" t="str">
        <f>IF((COUNTA(CurriculumDetail!H668:H671) &gt; 0), "x", "")</f>
        <v/>
      </c>
      <c r="I91" s="14" t="str">
        <f>IF((COUNTA(CurriculumDetail!I668:I671) &gt; 0), "x", "")</f>
        <v/>
      </c>
      <c r="J91" s="14" t="str">
        <f>IF((COUNTA(CurriculumDetail!J668:J671) &gt; 0), "x", "")</f>
        <v/>
      </c>
      <c r="K91" s="14" t="str">
        <f>IF((COUNTA(CurriculumDetail!K668:K671) &gt; 0), "x", "")</f>
        <v/>
      </c>
      <c r="L91" s="14" t="str">
        <f>IF((COUNTA(CurriculumDetail!L668:L671) &gt; 0), "x", "")</f>
        <v/>
      </c>
      <c r="M91" s="14" t="str">
        <f>IF((COUNTA(CurriculumDetail!M668:M671) &gt; 0), "x", "")</f>
        <v/>
      </c>
      <c r="N91" s="14" t="str">
        <f>IF((COUNTA(CurriculumDetail!N668:N671) &gt; 0), "x", "")</f>
        <v/>
      </c>
      <c r="O91" s="14" t="str">
        <f>IF((COUNTA(CurriculumDetail!O668:O671) &gt; 0), "x", "")</f>
        <v/>
      </c>
      <c r="P91" s="14" t="str">
        <f>IF((COUNTA(CurriculumDetail!P668:P671) &gt; 0), "x", "")</f>
        <v/>
      </c>
      <c r="Q91" s="14" t="str">
        <f>IF((COUNTA(CurriculumDetail!Q668:Q671) &gt; 0), "x", "")</f>
        <v/>
      </c>
      <c r="R91" s="14" t="str">
        <f>IF((COUNTA(CurriculumDetail!R668:R671) &gt; 0), "x", "")</f>
        <v/>
      </c>
      <c r="S91" s="14" t="str">
        <f>IF((COUNTA(CurriculumDetail!S668:S671) &gt; 0), "x", "")</f>
        <v/>
      </c>
      <c r="T91" s="14" t="str">
        <f>IF((COUNTA(CurriculumDetail!T668:T671) &gt; 0), "x", "")</f>
        <v/>
      </c>
      <c r="U91" s="14" t="str">
        <f>IF((COUNTA(CurriculumDetail!U668:U671) &gt; 0), "x", "")</f>
        <v/>
      </c>
      <c r="V91" s="14" t="str">
        <f>IF((COUNTA(CurriculumDetail!V668:V671) &gt; 0), "x", "")</f>
        <v/>
      </c>
      <c r="W91" s="14" t="str">
        <f>IF((COUNTA(CurriculumDetail!W668:W671) &gt; 0), "x", "")</f>
        <v/>
      </c>
      <c r="X91" s="14" t="str">
        <f>IF((COUNTA(CurriculumDetail!X668:X671) &gt; 0), "x", "")</f>
        <v/>
      </c>
      <c r="Y91" s="14" t="str">
        <f>IF((COUNTA(CurriculumDetail!Y668:Y671) &gt; 0), "x", "")</f>
        <v/>
      </c>
      <c r="Z91" s="14" t="str">
        <f>IF((COUNTA(CurriculumDetail!Z668:Z671) &gt; 0), "x", "")</f>
        <v/>
      </c>
      <c r="AA91" s="14" t="str">
        <f>IF((COUNTA(CurriculumDetail!AA668:AA671) &gt; 0), "x", "")</f>
        <v/>
      </c>
      <c r="AB91" s="14" t="str">
        <f>IF((COUNTA(CurriculumDetail!AB668:AB671) &gt; 0), "x", "")</f>
        <v/>
      </c>
      <c r="AC91" s="14" t="str">
        <f>IF((COUNTA(CurriculumDetail!AC668:AC671) &gt; 0), "x", "")</f>
        <v/>
      </c>
      <c r="AD91" s="14" t="str">
        <f>IF((COUNTA(CurriculumDetail!AD668:AD671) &gt; 0), "x", "")</f>
        <v/>
      </c>
      <c r="AE91" s="14" t="str">
        <f>IF((COUNTA(CurriculumDetail!AE668:AE671) &gt; 0), "x", "")</f>
        <v/>
      </c>
      <c r="AF91" s="14" t="str">
        <f>IF((COUNTA(CurriculumDetail!AF668:AF671) &gt; 0), "x", "")</f>
        <v/>
      </c>
      <c r="AG91" s="14" t="str">
        <f>IF((COUNTA(CurriculumDetail!AG668:AG671) &gt; 0), "x", "")</f>
        <v/>
      </c>
      <c r="AH91" s="14" t="str">
        <f>IF((COUNTA(CurriculumDetail!AH668:AH671) &gt; 0), "x", "")</f>
        <v/>
      </c>
      <c r="AI91" s="14" t="str">
        <f>IF((COUNTA(CurriculumDetail!AI668:AI671) &gt; 0), "x", "")</f>
        <v/>
      </c>
      <c r="AJ91" s="14" t="str">
        <f>IF((COUNTA(CurriculumDetail!AJ668:AJ671) &gt; 0), "x", "")</f>
        <v/>
      </c>
    </row>
    <row r="92" spans="1:36">
      <c r="A92" t="s">
        <v>524</v>
      </c>
      <c r="B92" t="s">
        <v>786</v>
      </c>
      <c r="C92">
        <v>1.5</v>
      </c>
      <c r="D92">
        <v>0</v>
      </c>
      <c r="E92" t="b">
        <f>AND(OR(CurriculumDetail!F709&gt;0,CurriculumDetail!C709&lt;&gt;1),OR(CurriculumDetail!F710&gt;0,CurriculumDetail!C710&lt;&gt;1),OR(CurriculumDetail!F711&gt;0,CurriculumDetail!C711&lt;&gt;1),OR(CurriculumDetail!F712&gt;0,CurriculumDetail!C712&lt;&gt;1))</f>
        <v>1</v>
      </c>
      <c r="F92" t="b">
        <f>AND(OR(CurriculumDetail!F709&gt;0,CurriculumDetail!C709&lt;&gt;2),OR(CurriculumDetail!F710&gt;0,CurriculumDetail!C710&lt;&gt;2),OR(CurriculumDetail!F711&gt;0,CurriculumDetail!C711&lt;&gt;2),OR(CurriculumDetail!F712&gt;0,CurriculumDetail!C712&lt;&gt;2))</f>
        <v>1</v>
      </c>
      <c r="G92" t="str">
        <f>IF((COUNTA(CurriculumDetail!G708:G712) &gt; 0), "x", "")</f>
        <v/>
      </c>
      <c r="H92" s="14" t="str">
        <f>IF((COUNTA(CurriculumDetail!H708:H712) &gt; 0), "x", "")</f>
        <v/>
      </c>
      <c r="I92" s="14" t="str">
        <f>IF((COUNTA(CurriculumDetail!I708:I712) &gt; 0), "x", "")</f>
        <v/>
      </c>
      <c r="J92" s="14" t="str">
        <f>IF((COUNTA(CurriculumDetail!J708:J712) &gt; 0), "x", "")</f>
        <v/>
      </c>
      <c r="K92" s="14" t="str">
        <f>IF((COUNTA(CurriculumDetail!K708:K712) &gt; 0), "x", "")</f>
        <v/>
      </c>
      <c r="L92" s="14" t="str">
        <f>IF((COUNTA(CurriculumDetail!L708:L712) &gt; 0), "x", "")</f>
        <v/>
      </c>
      <c r="M92" s="14" t="str">
        <f>IF((COUNTA(CurriculumDetail!M708:M712) &gt; 0), "x", "")</f>
        <v/>
      </c>
      <c r="N92" s="14" t="str">
        <f>IF((COUNTA(CurriculumDetail!N708:N712) &gt; 0), "x", "")</f>
        <v/>
      </c>
      <c r="O92" s="14" t="str">
        <f>IF((COUNTA(CurriculumDetail!O708:O712) &gt; 0), "x", "")</f>
        <v/>
      </c>
      <c r="P92" s="14" t="str">
        <f>IF((COUNTA(CurriculumDetail!P708:P712) &gt; 0), "x", "")</f>
        <v/>
      </c>
      <c r="Q92" s="14" t="str">
        <f>IF((COUNTA(CurriculumDetail!Q708:Q712) &gt; 0), "x", "")</f>
        <v/>
      </c>
      <c r="R92" s="14" t="str">
        <f>IF((COUNTA(CurriculumDetail!R708:R712) &gt; 0), "x", "")</f>
        <v/>
      </c>
      <c r="S92" s="14" t="str">
        <f>IF((COUNTA(CurriculumDetail!S708:S712) &gt; 0), "x", "")</f>
        <v/>
      </c>
      <c r="T92" s="14" t="str">
        <f>IF((COUNTA(CurriculumDetail!T708:T712) &gt; 0), "x", "")</f>
        <v/>
      </c>
      <c r="U92" s="14" t="str">
        <f>IF((COUNTA(CurriculumDetail!U708:U712) &gt; 0), "x", "")</f>
        <v/>
      </c>
      <c r="V92" s="14" t="str">
        <f>IF((COUNTA(CurriculumDetail!V708:V712) &gt; 0), "x", "")</f>
        <v/>
      </c>
      <c r="W92" s="14" t="str">
        <f>IF((COUNTA(CurriculumDetail!W708:W712) &gt; 0), "x", "")</f>
        <v/>
      </c>
      <c r="X92" s="14" t="str">
        <f>IF((COUNTA(CurriculumDetail!X708:X712) &gt; 0), "x", "")</f>
        <v>x</v>
      </c>
      <c r="Y92" s="14" t="str">
        <f>IF((COUNTA(CurriculumDetail!Y708:Y712) &gt; 0), "x", "")</f>
        <v/>
      </c>
      <c r="Z92" s="14" t="str">
        <f>IF((COUNTA(CurriculumDetail!Z708:Z712) &gt; 0), "x", "")</f>
        <v/>
      </c>
      <c r="AA92" s="14" t="str">
        <f>IF((COUNTA(CurriculumDetail!AA708:AA712) &gt; 0), "x", "")</f>
        <v/>
      </c>
      <c r="AB92" s="14" t="str">
        <f>IF((COUNTA(CurriculumDetail!AB708:AB712) &gt; 0), "x", "")</f>
        <v/>
      </c>
      <c r="AC92" s="14" t="str">
        <f>IF((COUNTA(CurriculumDetail!AC708:AC712) &gt; 0), "x", "")</f>
        <v/>
      </c>
      <c r="AD92" s="14" t="str">
        <f>IF((COUNTA(CurriculumDetail!AD708:AD712) &gt; 0), "x", "")</f>
        <v/>
      </c>
      <c r="AE92" s="14" t="str">
        <f>IF((COUNTA(CurriculumDetail!AE708:AE712) &gt; 0), "x", "")</f>
        <v/>
      </c>
      <c r="AF92" s="14" t="str">
        <f>IF((COUNTA(CurriculumDetail!AF708:AF712) &gt; 0), "x", "")</f>
        <v/>
      </c>
      <c r="AG92" s="14" t="str">
        <f>IF((COUNTA(CurriculumDetail!AG708:AG712) &gt; 0), "x", "")</f>
        <v/>
      </c>
      <c r="AH92" s="14" t="str">
        <f>IF((COUNTA(CurriculumDetail!AH708:AH712) &gt; 0), "x", "")</f>
        <v/>
      </c>
      <c r="AI92" s="14" t="str">
        <f>IF((COUNTA(CurriculumDetail!AI708:AI712) &gt; 0), "x", "")</f>
        <v/>
      </c>
      <c r="AJ92" s="14" t="str">
        <f>IF((COUNTA(CurriculumDetail!AJ708:AJ712) &gt; 0), "x", "")</f>
        <v/>
      </c>
    </row>
    <row r="93" spans="1:36">
      <c r="A93" t="s">
        <v>524</v>
      </c>
      <c r="B93" t="s">
        <v>10</v>
      </c>
      <c r="C93">
        <v>1.5</v>
      </c>
      <c r="D93">
        <v>0</v>
      </c>
      <c r="E93" t="b">
        <f>AND(OR(CurriculumDetail!F715&gt;0,CurriculumDetail!C715&lt;&gt;1),OR(CurriculumDetail!F716&gt;0,CurriculumDetail!C716&lt;&gt;1),OR(CurriculumDetail!F717&gt;0,CurriculumDetail!C717&lt;&gt;1))</f>
        <v>1</v>
      </c>
      <c r="F93" t="b">
        <f>AND(OR(CurriculumDetail!F715&gt;0,CurriculumDetail!C715&lt;&gt;2),OR(CurriculumDetail!F716&gt;0,CurriculumDetail!C716&lt;&gt;2),OR(CurriculumDetail!F717&gt;0,CurriculumDetail!C717&lt;&gt;2))</f>
        <v>1</v>
      </c>
      <c r="G93" t="str">
        <f>IF((COUNTA(CurriculumDetail!G714:G717) &gt; 0), "x", "")</f>
        <v/>
      </c>
      <c r="H93" s="14" t="str">
        <f>IF((COUNTA(CurriculumDetail!H714:H717) &gt; 0), "x", "")</f>
        <v/>
      </c>
      <c r="I93" s="14" t="str">
        <f>IF((COUNTA(CurriculumDetail!I714:I717) &gt; 0), "x", "")</f>
        <v/>
      </c>
      <c r="J93" s="14" t="str">
        <f>IF((COUNTA(CurriculumDetail!J714:J717) &gt; 0), "x", "")</f>
        <v/>
      </c>
      <c r="K93" s="14" t="str">
        <f>IF((COUNTA(CurriculumDetail!K714:K717) &gt; 0), "x", "")</f>
        <v/>
      </c>
      <c r="L93" s="14" t="str">
        <f>IF((COUNTA(CurriculumDetail!L714:L717) &gt; 0), "x", "")</f>
        <v/>
      </c>
      <c r="M93" s="14" t="str">
        <f>IF((COUNTA(CurriculumDetail!M714:M717) &gt; 0), "x", "")</f>
        <v/>
      </c>
      <c r="N93" s="14" t="str">
        <f>IF((COUNTA(CurriculumDetail!N714:N717) &gt; 0), "x", "")</f>
        <v/>
      </c>
      <c r="O93" s="14" t="str">
        <f>IF((COUNTA(CurriculumDetail!O714:O717) &gt; 0), "x", "")</f>
        <v/>
      </c>
      <c r="P93" s="14" t="str">
        <f>IF((COUNTA(CurriculumDetail!P714:P717) &gt; 0), "x", "")</f>
        <v/>
      </c>
      <c r="Q93" s="14" t="str">
        <f>IF((COUNTA(CurriculumDetail!Q714:Q717) &gt; 0), "x", "")</f>
        <v/>
      </c>
      <c r="R93" s="14" t="str">
        <f>IF((COUNTA(CurriculumDetail!R714:R717) &gt; 0), "x", "")</f>
        <v/>
      </c>
      <c r="S93" s="14" t="str">
        <f>IF((COUNTA(CurriculumDetail!S714:S717) &gt; 0), "x", "")</f>
        <v/>
      </c>
      <c r="T93" s="14" t="str">
        <f>IF((COUNTA(CurriculumDetail!T714:T717) &gt; 0), "x", "")</f>
        <v/>
      </c>
      <c r="U93" s="14" t="str">
        <f>IF((COUNTA(CurriculumDetail!U714:U717) &gt; 0), "x", "")</f>
        <v/>
      </c>
      <c r="V93" s="14" t="str">
        <f>IF((COUNTA(CurriculumDetail!V714:V717) &gt; 0), "x", "")</f>
        <v/>
      </c>
      <c r="W93" s="14" t="str">
        <f>IF((COUNTA(CurriculumDetail!W714:W717) &gt; 0), "x", "")</f>
        <v/>
      </c>
      <c r="X93" s="14" t="str">
        <f>IF((COUNTA(CurriculumDetail!X714:X717) &gt; 0), "x", "")</f>
        <v>x</v>
      </c>
      <c r="Y93" s="14" t="str">
        <f>IF((COUNTA(CurriculumDetail!Y714:Y717) &gt; 0), "x", "")</f>
        <v/>
      </c>
      <c r="Z93" s="14" t="str">
        <f>IF((COUNTA(CurriculumDetail!Z714:Z717) &gt; 0), "x", "")</f>
        <v/>
      </c>
      <c r="AA93" s="14" t="str">
        <f>IF((COUNTA(CurriculumDetail!AA714:AA717) &gt; 0), "x", "")</f>
        <v/>
      </c>
      <c r="AB93" s="14" t="str">
        <f>IF((COUNTA(CurriculumDetail!AB714:AB717) &gt; 0), "x", "")</f>
        <v/>
      </c>
      <c r="AC93" s="14" t="str">
        <f>IF((COUNTA(CurriculumDetail!AC714:AC717) &gt; 0), "x", "")</f>
        <v/>
      </c>
      <c r="AD93" s="14" t="str">
        <f>IF((COUNTA(CurriculumDetail!AD714:AD717) &gt; 0), "x", "")</f>
        <v/>
      </c>
      <c r="AE93" s="14" t="str">
        <f>IF((COUNTA(CurriculumDetail!AE714:AE717) &gt; 0), "x", "")</f>
        <v/>
      </c>
      <c r="AF93" s="14" t="str">
        <f>IF((COUNTA(CurriculumDetail!AF714:AF717) &gt; 0), "x", "")</f>
        <v/>
      </c>
      <c r="AG93" s="14" t="str">
        <f>IF((COUNTA(CurriculumDetail!AG714:AG717) &gt; 0), "x", "")</f>
        <v/>
      </c>
      <c r="AH93" s="14" t="str">
        <f>IF((COUNTA(CurriculumDetail!AH714:AH717) &gt; 0), "x", "")</f>
        <v/>
      </c>
      <c r="AI93" s="14" t="str">
        <f>IF((COUNTA(CurriculumDetail!AI714:AI717) &gt; 0), "x", "")</f>
        <v/>
      </c>
      <c r="AJ93" s="14" t="str">
        <f>IF((COUNTA(CurriculumDetail!AJ714:AJ717) &gt; 0), "x", "")</f>
        <v/>
      </c>
    </row>
    <row r="94" spans="1:36">
      <c r="A94" t="s">
        <v>524</v>
      </c>
      <c r="B94" t="s">
        <v>855</v>
      </c>
      <c r="C94">
        <v>0</v>
      </c>
      <c r="D94">
        <v>2</v>
      </c>
      <c r="E94" t="b">
        <f>AND(OR(CurriculumDetail!F720&gt;0,CurriculumDetail!C720&lt;&gt;1),OR(CurriculumDetail!F721&gt;0,CurriculumDetail!C721&lt;&gt;1),OR(CurriculumDetail!F722&gt;0,CurriculumDetail!C722&lt;&gt;1))</f>
        <v>1</v>
      </c>
      <c r="F94" t="b">
        <f>AND(OR(CurriculumDetail!F720&gt;0,CurriculumDetail!C720&lt;&gt;2),OR(CurriculumDetail!F721&gt;0,CurriculumDetail!C721&lt;&gt;2),OR(CurriculumDetail!F722&gt;0,CurriculumDetail!C722&lt;&gt;2))</f>
        <v>1</v>
      </c>
      <c r="G94" t="str">
        <f>IF((COUNTA(CurriculumDetail!G719:G722) &gt; 0), "x", "")</f>
        <v/>
      </c>
      <c r="H94" s="14" t="str">
        <f>IF((COUNTA(CurriculumDetail!H719:H722) &gt; 0), "x", "")</f>
        <v/>
      </c>
      <c r="I94" s="14" t="str">
        <f>IF((COUNTA(CurriculumDetail!I719:I722) &gt; 0), "x", "")</f>
        <v/>
      </c>
      <c r="J94" s="14" t="str">
        <f>IF((COUNTA(CurriculumDetail!J719:J722) &gt; 0), "x", "")</f>
        <v/>
      </c>
      <c r="K94" s="14" t="str">
        <f>IF((COUNTA(CurriculumDetail!K719:K722) &gt; 0), "x", "")</f>
        <v/>
      </c>
      <c r="L94" s="14" t="str">
        <f>IF((COUNTA(CurriculumDetail!L719:L722) &gt; 0), "x", "")</f>
        <v/>
      </c>
      <c r="M94" s="14" t="str">
        <f>IF((COUNTA(CurriculumDetail!M719:M722) &gt; 0), "x", "")</f>
        <v/>
      </c>
      <c r="N94" s="14" t="str">
        <f>IF((COUNTA(CurriculumDetail!N719:N722) &gt; 0), "x", "")</f>
        <v/>
      </c>
      <c r="O94" s="14" t="str">
        <f>IF((COUNTA(CurriculumDetail!O719:O722) &gt; 0), "x", "")</f>
        <v/>
      </c>
      <c r="P94" s="14" t="str">
        <f>IF((COUNTA(CurriculumDetail!P719:P722) &gt; 0), "x", "")</f>
        <v/>
      </c>
      <c r="Q94" s="14" t="str">
        <f>IF((COUNTA(CurriculumDetail!Q719:Q722) &gt; 0), "x", "")</f>
        <v/>
      </c>
      <c r="R94" s="14" t="str">
        <f>IF((COUNTA(CurriculumDetail!R719:R722) &gt; 0), "x", "")</f>
        <v/>
      </c>
      <c r="S94" s="14" t="str">
        <f>IF((COUNTA(CurriculumDetail!S719:S722) &gt; 0), "x", "")</f>
        <v/>
      </c>
      <c r="T94" s="14" t="str">
        <f>IF((COUNTA(CurriculumDetail!T719:T722) &gt; 0), "x", "")</f>
        <v/>
      </c>
      <c r="U94" s="14" t="str">
        <f>IF((COUNTA(CurriculumDetail!U719:U722) &gt; 0), "x", "")</f>
        <v/>
      </c>
      <c r="V94" s="14" t="str">
        <f>IF((COUNTA(CurriculumDetail!V719:V722) &gt; 0), "x", "")</f>
        <v/>
      </c>
      <c r="W94" s="14" t="str">
        <f>IF((COUNTA(CurriculumDetail!W719:W722) &gt; 0), "x", "")</f>
        <v/>
      </c>
      <c r="X94" s="14" t="str">
        <f>IF((COUNTA(CurriculumDetail!X719:X722) &gt; 0), "x", "")</f>
        <v>x</v>
      </c>
      <c r="Y94" s="14" t="str">
        <f>IF((COUNTA(CurriculumDetail!Y719:Y722) &gt; 0), "x", "")</f>
        <v/>
      </c>
      <c r="Z94" s="14" t="str">
        <f>IF((COUNTA(CurriculumDetail!Z719:Z722) &gt; 0), "x", "")</f>
        <v/>
      </c>
      <c r="AA94" s="14" t="str">
        <f>IF((COUNTA(CurriculumDetail!AA719:AA722) &gt; 0), "x", "")</f>
        <v/>
      </c>
      <c r="AB94" s="14" t="str">
        <f>IF((COUNTA(CurriculumDetail!AB719:AB722) &gt; 0), "x", "")</f>
        <v/>
      </c>
      <c r="AC94" s="14" t="str">
        <f>IF((COUNTA(CurriculumDetail!AC719:AC722) &gt; 0), "x", "")</f>
        <v/>
      </c>
      <c r="AD94" s="14" t="str">
        <f>IF((COUNTA(CurriculumDetail!AD719:AD722) &gt; 0), "x", "")</f>
        <v/>
      </c>
      <c r="AE94" s="14" t="str">
        <f>IF((COUNTA(CurriculumDetail!AE719:AE722) &gt; 0), "x", "")</f>
        <v/>
      </c>
      <c r="AF94" s="14" t="str">
        <f>IF((COUNTA(CurriculumDetail!AF719:AF722) &gt; 0), "x", "")</f>
        <v/>
      </c>
      <c r="AG94" s="14" t="str">
        <f>IF((COUNTA(CurriculumDetail!AG719:AG722) &gt; 0), "x", "")</f>
        <v/>
      </c>
      <c r="AH94" s="14" t="str">
        <f>IF((COUNTA(CurriculumDetail!AH719:AH722) &gt; 0), "x", "")</f>
        <v/>
      </c>
      <c r="AI94" s="14" t="str">
        <f>IF((COUNTA(CurriculumDetail!AI719:AI722) &gt; 0), "x", "")</f>
        <v/>
      </c>
      <c r="AJ94" s="14" t="str">
        <f>IF((COUNTA(CurriculumDetail!AJ719:AJ722) &gt; 0), "x", "")</f>
        <v/>
      </c>
    </row>
    <row r="95" spans="1:36">
      <c r="A95" t="s">
        <v>524</v>
      </c>
      <c r="B95" t="s">
        <v>412</v>
      </c>
      <c r="C95">
        <v>0</v>
      </c>
      <c r="D95">
        <v>1.5</v>
      </c>
      <c r="E95" t="b">
        <f>AND(OR(CurriculumDetail!F725&gt;0,CurriculumDetail!C725&lt;&gt;1),OR(CurriculumDetail!F726&gt;0,CurriculumDetail!C726&lt;&gt;1),OR(CurriculumDetail!F727&gt;0,CurriculumDetail!C727&lt;&gt;1))</f>
        <v>1</v>
      </c>
      <c r="F95" t="b">
        <f>AND(OR(CurriculumDetail!F725&gt;0,CurriculumDetail!C725&lt;&gt;2),OR(CurriculumDetail!F726&gt;0,CurriculumDetail!C726&lt;&gt;2),OR(CurriculumDetail!F727&gt;0,CurriculumDetail!C727&lt;&gt;2))</f>
        <v>1</v>
      </c>
      <c r="G95" t="str">
        <f>IF((COUNTA(CurriculumDetail!G724:G727) &gt; 0), "x", "")</f>
        <v/>
      </c>
      <c r="H95" s="14" t="str">
        <f>IF((COUNTA(CurriculumDetail!H724:H727) &gt; 0), "x", "")</f>
        <v/>
      </c>
      <c r="I95" s="14" t="str">
        <f>IF((COUNTA(CurriculumDetail!I724:I727) &gt; 0), "x", "")</f>
        <v/>
      </c>
      <c r="J95" s="14" t="str">
        <f>IF((COUNTA(CurriculumDetail!J724:J727) &gt; 0), "x", "")</f>
        <v/>
      </c>
      <c r="K95" s="14" t="str">
        <f>IF((COUNTA(CurriculumDetail!K724:K727) &gt; 0), "x", "")</f>
        <v/>
      </c>
      <c r="L95" s="14" t="str">
        <f>IF((COUNTA(CurriculumDetail!L724:L727) &gt; 0), "x", "")</f>
        <v/>
      </c>
      <c r="M95" s="14" t="str">
        <f>IF((COUNTA(CurriculumDetail!M724:M727) &gt; 0), "x", "")</f>
        <v/>
      </c>
      <c r="N95" s="14" t="str">
        <f>IF((COUNTA(CurriculumDetail!N724:N727) &gt; 0), "x", "")</f>
        <v/>
      </c>
      <c r="O95" s="14" t="str">
        <f>IF((COUNTA(CurriculumDetail!O724:O727) &gt; 0), "x", "")</f>
        <v/>
      </c>
      <c r="P95" s="14" t="str">
        <f>IF((COUNTA(CurriculumDetail!P724:P727) &gt; 0), "x", "")</f>
        <v/>
      </c>
      <c r="Q95" s="14" t="str">
        <f>IF((COUNTA(CurriculumDetail!Q724:Q727) &gt; 0), "x", "")</f>
        <v/>
      </c>
      <c r="R95" s="14" t="str">
        <f>IF((COUNTA(CurriculumDetail!R724:R727) &gt; 0), "x", "")</f>
        <v/>
      </c>
      <c r="S95" s="14" t="str">
        <f>IF((COUNTA(CurriculumDetail!S724:S727) &gt; 0), "x", "")</f>
        <v/>
      </c>
      <c r="T95" s="14" t="str">
        <f>IF((COUNTA(CurriculumDetail!T724:T727) &gt; 0), "x", "")</f>
        <v/>
      </c>
      <c r="U95" s="14" t="str">
        <f>IF((COUNTA(CurriculumDetail!U724:U727) &gt; 0), "x", "")</f>
        <v/>
      </c>
      <c r="V95" s="14" t="str">
        <f>IF((COUNTA(CurriculumDetail!V724:V727) &gt; 0), "x", "")</f>
        <v/>
      </c>
      <c r="W95" s="14" t="str">
        <f>IF((COUNTA(CurriculumDetail!W724:W727) &gt; 0), "x", "")</f>
        <v/>
      </c>
      <c r="X95" s="14" t="str">
        <f>IF((COUNTA(CurriculumDetail!X724:X727) &gt; 0), "x", "")</f>
        <v>x</v>
      </c>
      <c r="Y95" s="14" t="str">
        <f>IF((COUNTA(CurriculumDetail!Y724:Y727) &gt; 0), "x", "")</f>
        <v/>
      </c>
      <c r="Z95" s="14" t="str">
        <f>IF((COUNTA(CurriculumDetail!Z724:Z727) &gt; 0), "x", "")</f>
        <v/>
      </c>
      <c r="AA95" s="14" t="str">
        <f>IF((COUNTA(CurriculumDetail!AA724:AA727) &gt; 0), "x", "")</f>
        <v/>
      </c>
      <c r="AB95" s="14" t="str">
        <f>IF((COUNTA(CurriculumDetail!AB724:AB727) &gt; 0), "x", "")</f>
        <v/>
      </c>
      <c r="AC95" s="14" t="str">
        <f>IF((COUNTA(CurriculumDetail!AC724:AC727) &gt; 0), "x", "")</f>
        <v/>
      </c>
      <c r="AD95" s="14" t="str">
        <f>IF((COUNTA(CurriculumDetail!AD724:AD727) &gt; 0), "x", "")</f>
        <v/>
      </c>
      <c r="AE95" s="14" t="str">
        <f>IF((COUNTA(CurriculumDetail!AE724:AE727) &gt; 0), "x", "")</f>
        <v/>
      </c>
      <c r="AF95" s="14" t="str">
        <f>IF((COUNTA(CurriculumDetail!AF724:AF727) &gt; 0), "x", "")</f>
        <v/>
      </c>
      <c r="AG95" s="14" t="str">
        <f>IF((COUNTA(CurriculumDetail!AG724:AG727) &gt; 0), "x", "")</f>
        <v/>
      </c>
      <c r="AH95" s="14" t="str">
        <f>IF((COUNTA(CurriculumDetail!AH724:AH727) &gt; 0), "x", "")</f>
        <v/>
      </c>
      <c r="AI95" s="14" t="str">
        <f>IF((COUNTA(CurriculumDetail!AI724:AI727) &gt; 0), "x", "")</f>
        <v/>
      </c>
      <c r="AJ95" s="14" t="str">
        <f>IF((COUNTA(CurriculumDetail!AJ724:AJ727) &gt; 0), "x", "")</f>
        <v/>
      </c>
    </row>
    <row r="96" spans="1:36">
      <c r="A96" t="s">
        <v>524</v>
      </c>
      <c r="B96" t="s">
        <v>673</v>
      </c>
      <c r="C96">
        <v>0</v>
      </c>
      <c r="D96">
        <v>1.5</v>
      </c>
      <c r="E96" t="b">
        <f>AND(OR(CurriculumDetail!F730&gt;0,CurriculumDetail!C730&lt;&gt;1),OR(CurriculumDetail!F731&gt;0,CurriculumDetail!C731&lt;&gt;1),OR(CurriculumDetail!F732&gt;0,CurriculumDetail!C732&lt;&gt;1),OR(CurriculumDetail!F733&gt;0,CurriculumDetail!C733&lt;&gt;1))</f>
        <v>1</v>
      </c>
      <c r="F96" t="b">
        <f>AND(OR(CurriculumDetail!F730&gt;0,CurriculumDetail!C730&lt;&gt;2),OR(CurriculumDetail!F731&gt;0,CurriculumDetail!C731&lt;&gt;2),OR(CurriculumDetail!F732&gt;0,CurriculumDetail!C732&lt;&gt;2),OR(CurriculumDetail!F733&gt;0,CurriculumDetail!C733&lt;&gt;2))</f>
        <v>1</v>
      </c>
      <c r="G96" t="str">
        <f>IF((COUNTA(CurriculumDetail!G729:G733) &gt; 0), "x", "")</f>
        <v/>
      </c>
      <c r="H96" s="14" t="str">
        <f>IF((COUNTA(CurriculumDetail!H729:H733) &gt; 0), "x", "")</f>
        <v/>
      </c>
      <c r="I96" s="14" t="str">
        <f>IF((COUNTA(CurriculumDetail!I729:I733) &gt; 0), "x", "")</f>
        <v/>
      </c>
      <c r="J96" s="14" t="str">
        <f>IF((COUNTA(CurriculumDetail!J729:J733) &gt; 0), "x", "")</f>
        <v/>
      </c>
      <c r="K96" s="14" t="str">
        <f>IF((COUNTA(CurriculumDetail!K729:K733) &gt; 0), "x", "")</f>
        <v/>
      </c>
      <c r="L96" s="14" t="str">
        <f>IF((COUNTA(CurriculumDetail!L729:L733) &gt; 0), "x", "")</f>
        <v/>
      </c>
      <c r="M96" s="14" t="str">
        <f>IF((COUNTA(CurriculumDetail!M729:M733) &gt; 0), "x", "")</f>
        <v/>
      </c>
      <c r="N96" s="14" t="str">
        <f>IF((COUNTA(CurriculumDetail!N729:N733) &gt; 0), "x", "")</f>
        <v/>
      </c>
      <c r="O96" s="14" t="str">
        <f>IF((COUNTA(CurriculumDetail!O729:O733) &gt; 0), "x", "")</f>
        <v/>
      </c>
      <c r="P96" s="14" t="str">
        <f>IF((COUNTA(CurriculumDetail!P729:P733) &gt; 0), "x", "")</f>
        <v/>
      </c>
      <c r="Q96" s="14" t="str">
        <f>IF((COUNTA(CurriculumDetail!Q729:Q733) &gt; 0), "x", "")</f>
        <v/>
      </c>
      <c r="R96" s="14" t="str">
        <f>IF((COUNTA(CurriculumDetail!R729:R733) &gt; 0), "x", "")</f>
        <v/>
      </c>
      <c r="S96" s="14" t="str">
        <f>IF((COUNTA(CurriculumDetail!S729:S733) &gt; 0), "x", "")</f>
        <v/>
      </c>
      <c r="T96" s="14" t="str">
        <f>IF((COUNTA(CurriculumDetail!T729:T733) &gt; 0), "x", "")</f>
        <v/>
      </c>
      <c r="U96" s="14" t="str">
        <f>IF((COUNTA(CurriculumDetail!U729:U733) &gt; 0), "x", "")</f>
        <v/>
      </c>
      <c r="V96" s="14" t="str">
        <f>IF((COUNTA(CurriculumDetail!V729:V733) &gt; 0), "x", "")</f>
        <v/>
      </c>
      <c r="W96" s="14" t="str">
        <f>IF((COUNTA(CurriculumDetail!W729:W733) &gt; 0), "x", "")</f>
        <v/>
      </c>
      <c r="X96" s="14" t="str">
        <f>IF((COUNTA(CurriculumDetail!X729:X733) &gt; 0), "x", "")</f>
        <v>x</v>
      </c>
      <c r="Y96" s="14" t="str">
        <f>IF((COUNTA(CurriculumDetail!Y729:Y733) &gt; 0), "x", "")</f>
        <v/>
      </c>
      <c r="Z96" s="14" t="str">
        <f>IF((COUNTA(CurriculumDetail!Z729:Z733) &gt; 0), "x", "")</f>
        <v/>
      </c>
      <c r="AA96" s="14" t="str">
        <f>IF((COUNTA(CurriculumDetail!AA729:AA733) &gt; 0), "x", "")</f>
        <v/>
      </c>
      <c r="AB96" s="14" t="str">
        <f>IF((COUNTA(CurriculumDetail!AB729:AB733) &gt; 0), "x", "")</f>
        <v/>
      </c>
      <c r="AC96" s="14" t="str">
        <f>IF((COUNTA(CurriculumDetail!AC729:AC733) &gt; 0), "x", "")</f>
        <v/>
      </c>
      <c r="AD96" s="14" t="str">
        <f>IF((COUNTA(CurriculumDetail!AD729:AD733) &gt; 0), "x", "")</f>
        <v/>
      </c>
      <c r="AE96" s="14" t="str">
        <f>IF((COUNTA(CurriculumDetail!AE729:AE733) &gt; 0), "x", "")</f>
        <v/>
      </c>
      <c r="AF96" s="14" t="str">
        <f>IF((COUNTA(CurriculumDetail!AF729:AF733) &gt; 0), "x", "")</f>
        <v/>
      </c>
      <c r="AG96" s="14" t="str">
        <f>IF((COUNTA(CurriculumDetail!AG729:AG733) &gt; 0), "x", "")</f>
        <v/>
      </c>
      <c r="AH96" s="14" t="str">
        <f>IF((COUNTA(CurriculumDetail!AH729:AH733) &gt; 0), "x", "")</f>
        <v/>
      </c>
      <c r="AI96" s="14" t="str">
        <f>IF((COUNTA(CurriculumDetail!AI729:AI733) &gt; 0), "x", "")</f>
        <v/>
      </c>
      <c r="AJ96" s="14" t="str">
        <f>IF((COUNTA(CurriculumDetail!AJ729:AJ733) &gt; 0), "x", "")</f>
        <v/>
      </c>
    </row>
    <row r="97" spans="1:36">
      <c r="A97" t="s">
        <v>524</v>
      </c>
      <c r="B97" t="s">
        <v>14</v>
      </c>
      <c r="C97">
        <v>0</v>
      </c>
      <c r="D97">
        <v>1</v>
      </c>
      <c r="E97" t="b">
        <f>AND(OR(CurriculumDetail!F736&gt;0,CurriculumDetail!C736&lt;&gt;1),OR(CurriculumDetail!F737&gt;0,CurriculumDetail!C737&lt;&gt;1),OR(CurriculumDetail!F738&gt;0,CurriculumDetail!C738&lt;&gt;1),OR(CurriculumDetail!F739&gt;0,CurriculumDetail!C739&lt;&gt;1))</f>
        <v>1</v>
      </c>
      <c r="F97" t="b">
        <f>AND(OR(CurriculumDetail!F736&gt;0,CurriculumDetail!C736&lt;&gt;2),OR(CurriculumDetail!F737&gt;0,CurriculumDetail!C737&lt;&gt;2),OR(CurriculumDetail!F738&gt;0,CurriculumDetail!C738&lt;&gt;2),OR(CurriculumDetail!F739&gt;0,CurriculumDetail!C739&lt;&gt;2))</f>
        <v>1</v>
      </c>
      <c r="G97" t="str">
        <f>IF((COUNTA(CurriculumDetail!G735:G739) &gt; 0), "x", "")</f>
        <v/>
      </c>
      <c r="H97" s="14" t="str">
        <f>IF((COUNTA(CurriculumDetail!H735:H739) &gt; 0), "x", "")</f>
        <v/>
      </c>
      <c r="I97" s="14" t="str">
        <f>IF((COUNTA(CurriculumDetail!I735:I739) &gt; 0), "x", "")</f>
        <v/>
      </c>
      <c r="J97" s="14" t="str">
        <f>IF((COUNTA(CurriculumDetail!J735:J739) &gt; 0), "x", "")</f>
        <v/>
      </c>
      <c r="K97" s="14" t="str">
        <f>IF((COUNTA(CurriculumDetail!K735:K739) &gt; 0), "x", "")</f>
        <v/>
      </c>
      <c r="L97" s="14" t="str">
        <f>IF((COUNTA(CurriculumDetail!L735:L739) &gt; 0), "x", "")</f>
        <v/>
      </c>
      <c r="M97" s="14" t="str">
        <f>IF((COUNTA(CurriculumDetail!M735:M739) &gt; 0), "x", "")</f>
        <v/>
      </c>
      <c r="N97" s="14" t="str">
        <f>IF((COUNTA(CurriculumDetail!N735:N739) &gt; 0), "x", "")</f>
        <v/>
      </c>
      <c r="O97" s="14" t="str">
        <f>IF((COUNTA(CurriculumDetail!O735:O739) &gt; 0), "x", "")</f>
        <v/>
      </c>
      <c r="P97" s="14" t="str">
        <f>IF((COUNTA(CurriculumDetail!P735:P739) &gt; 0), "x", "")</f>
        <v/>
      </c>
      <c r="Q97" s="14" t="str">
        <f>IF((COUNTA(CurriculumDetail!Q735:Q739) &gt; 0), "x", "")</f>
        <v/>
      </c>
      <c r="R97" s="14" t="str">
        <f>IF((COUNTA(CurriculumDetail!R735:R739) &gt; 0), "x", "")</f>
        <v/>
      </c>
      <c r="S97" s="14" t="str">
        <f>IF((COUNTA(CurriculumDetail!S735:S739) &gt; 0), "x", "")</f>
        <v/>
      </c>
      <c r="T97" s="14" t="str">
        <f>IF((COUNTA(CurriculumDetail!T735:T739) &gt; 0), "x", "")</f>
        <v/>
      </c>
      <c r="U97" s="14" t="str">
        <f>IF((COUNTA(CurriculumDetail!U735:U739) &gt; 0), "x", "")</f>
        <v/>
      </c>
      <c r="V97" s="14" t="str">
        <f>IF((COUNTA(CurriculumDetail!V735:V739) &gt; 0), "x", "")</f>
        <v/>
      </c>
      <c r="W97" s="14" t="str">
        <f>IF((COUNTA(CurriculumDetail!W735:W739) &gt; 0), "x", "")</f>
        <v/>
      </c>
      <c r="X97" s="14" t="str">
        <f>IF((COUNTA(CurriculumDetail!X735:X739) &gt; 0), "x", "")</f>
        <v>x</v>
      </c>
      <c r="Y97" s="14" t="str">
        <f>IF((COUNTA(CurriculumDetail!Y735:Y739) &gt; 0), "x", "")</f>
        <v/>
      </c>
      <c r="Z97" s="14" t="str">
        <f>IF((COUNTA(CurriculumDetail!Z735:Z739) &gt; 0), "x", "")</f>
        <v/>
      </c>
      <c r="AA97" s="14" t="str">
        <f>IF((COUNTA(CurriculumDetail!AA735:AA739) &gt; 0), "x", "")</f>
        <v/>
      </c>
      <c r="AB97" s="14" t="str">
        <f>IF((COUNTA(CurriculumDetail!AB735:AB739) &gt; 0), "x", "")</f>
        <v/>
      </c>
      <c r="AC97" s="14" t="str">
        <f>IF((COUNTA(CurriculumDetail!AC735:AC739) &gt; 0), "x", "")</f>
        <v/>
      </c>
      <c r="AD97" s="14" t="str">
        <f>IF((COUNTA(CurriculumDetail!AD735:AD739) &gt; 0), "x", "")</f>
        <v/>
      </c>
      <c r="AE97" s="14" t="str">
        <f>IF((COUNTA(CurriculumDetail!AE735:AE739) &gt; 0), "x", "")</f>
        <v/>
      </c>
      <c r="AF97" s="14" t="str">
        <f>IF((COUNTA(CurriculumDetail!AF735:AF739) &gt; 0), "x", "")</f>
        <v/>
      </c>
      <c r="AG97" s="14" t="str">
        <f>IF((COUNTA(CurriculumDetail!AG735:AG739) &gt; 0), "x", "")</f>
        <v/>
      </c>
      <c r="AH97" s="14" t="str">
        <f>IF((COUNTA(CurriculumDetail!AH735:AH739) &gt; 0), "x", "")</f>
        <v/>
      </c>
      <c r="AI97" s="14" t="str">
        <f>IF((COUNTA(CurriculumDetail!AI735:AI739) &gt; 0), "x", "")</f>
        <v/>
      </c>
      <c r="AJ97" s="14" t="str">
        <f>IF((COUNTA(CurriculumDetail!AJ735:AJ739) &gt; 0), "x", "")</f>
        <v/>
      </c>
    </row>
    <row r="98" spans="1:36">
      <c r="A98" t="s">
        <v>524</v>
      </c>
      <c r="B98" t="s">
        <v>101</v>
      </c>
      <c r="C98">
        <v>0</v>
      </c>
      <c r="D98">
        <v>1</v>
      </c>
      <c r="E98" t="b">
        <f>AND(OR(CurriculumDetail!F742&gt;0,CurriculumDetail!C742&lt;&gt;1),OR(CurriculumDetail!F743&gt;0,CurriculumDetail!C743&lt;&gt;1))</f>
        <v>1</v>
      </c>
      <c r="F98" t="b">
        <f>AND(OR(CurriculumDetail!F742&gt;0,CurriculumDetail!C742&lt;&gt;2),OR(CurriculumDetail!F743&gt;0,CurriculumDetail!C743&lt;&gt;2))</f>
        <v>1</v>
      </c>
      <c r="G98" t="str">
        <f>IF((COUNTA(CurriculumDetail!G741:G743) &gt; 0), "x", "")</f>
        <v/>
      </c>
      <c r="H98" s="14" t="str">
        <f>IF((COUNTA(CurriculumDetail!H741:H743) &gt; 0), "x", "")</f>
        <v/>
      </c>
      <c r="I98" s="14" t="str">
        <f>IF((COUNTA(CurriculumDetail!I741:I743) &gt; 0), "x", "")</f>
        <v/>
      </c>
      <c r="J98" s="14" t="str">
        <f>IF((COUNTA(CurriculumDetail!J741:J743) &gt; 0), "x", "")</f>
        <v/>
      </c>
      <c r="K98" s="14" t="str">
        <f>IF((COUNTA(CurriculumDetail!K741:K743) &gt; 0), "x", "")</f>
        <v/>
      </c>
      <c r="L98" s="14" t="str">
        <f>IF((COUNTA(CurriculumDetail!L741:L743) &gt; 0), "x", "")</f>
        <v/>
      </c>
      <c r="M98" s="14" t="str">
        <f>IF((COUNTA(CurriculumDetail!M741:M743) &gt; 0), "x", "")</f>
        <v/>
      </c>
      <c r="N98" s="14" t="str">
        <f>IF((COUNTA(CurriculumDetail!N741:N743) &gt; 0), "x", "")</f>
        <v/>
      </c>
      <c r="O98" s="14" t="str">
        <f>IF((COUNTA(CurriculumDetail!O741:O743) &gt; 0), "x", "")</f>
        <v/>
      </c>
      <c r="P98" s="14" t="str">
        <f>IF((COUNTA(CurriculumDetail!P741:P743) &gt; 0), "x", "")</f>
        <v/>
      </c>
      <c r="Q98" s="14" t="str">
        <f>IF((COUNTA(CurriculumDetail!Q741:Q743) &gt; 0), "x", "")</f>
        <v/>
      </c>
      <c r="R98" s="14" t="str">
        <f>IF((COUNTA(CurriculumDetail!R741:R743) &gt; 0), "x", "")</f>
        <v/>
      </c>
      <c r="S98" s="14" t="str">
        <f>IF((COUNTA(CurriculumDetail!S741:S743) &gt; 0), "x", "")</f>
        <v/>
      </c>
      <c r="T98" s="14" t="str">
        <f>IF((COUNTA(CurriculumDetail!T741:T743) &gt; 0), "x", "")</f>
        <v/>
      </c>
      <c r="U98" s="14" t="str">
        <f>IF((COUNTA(CurriculumDetail!U741:U743) &gt; 0), "x", "")</f>
        <v/>
      </c>
      <c r="V98" s="14" t="str">
        <f>IF((COUNTA(CurriculumDetail!V741:V743) &gt; 0), "x", "")</f>
        <v/>
      </c>
      <c r="W98" s="14" t="str">
        <f>IF((COUNTA(CurriculumDetail!W741:W743) &gt; 0), "x", "")</f>
        <v/>
      </c>
      <c r="X98" s="14" t="str">
        <f>IF((COUNTA(CurriculumDetail!X741:X743) &gt; 0), "x", "")</f>
        <v>x</v>
      </c>
      <c r="Y98" s="14" t="str">
        <f>IF((COUNTA(CurriculumDetail!Y741:Y743) &gt; 0), "x", "")</f>
        <v/>
      </c>
      <c r="Z98" s="14" t="str">
        <f>IF((COUNTA(CurriculumDetail!Z741:Z743) &gt; 0), "x", "")</f>
        <v/>
      </c>
      <c r="AA98" s="14" t="str">
        <f>IF((COUNTA(CurriculumDetail!AA741:AA743) &gt; 0), "x", "")</f>
        <v/>
      </c>
      <c r="AB98" s="14" t="str">
        <f>IF((COUNTA(CurriculumDetail!AB741:AB743) &gt; 0), "x", "")</f>
        <v/>
      </c>
      <c r="AC98" s="14" t="str">
        <f>IF((COUNTA(CurriculumDetail!AC741:AC743) &gt; 0), "x", "")</f>
        <v/>
      </c>
      <c r="AD98" s="14" t="str">
        <f>IF((COUNTA(CurriculumDetail!AD741:AD743) &gt; 0), "x", "")</f>
        <v/>
      </c>
      <c r="AE98" s="14" t="str">
        <f>IF((COUNTA(CurriculumDetail!AE741:AE743) &gt; 0), "x", "")</f>
        <v/>
      </c>
      <c r="AF98" s="14" t="str">
        <f>IF((COUNTA(CurriculumDetail!AF741:AF743) &gt; 0), "x", "")</f>
        <v/>
      </c>
      <c r="AG98" s="14" t="str">
        <f>IF((COUNTA(CurriculumDetail!AG741:AG743) &gt; 0), "x", "")</f>
        <v/>
      </c>
      <c r="AH98" s="14" t="str">
        <f>IF((COUNTA(CurriculumDetail!AH741:AH743) &gt; 0), "x", "")</f>
        <v/>
      </c>
      <c r="AI98" s="14" t="str">
        <f>IF((COUNTA(CurriculumDetail!AI741:AI743) &gt; 0), "x", "")</f>
        <v/>
      </c>
      <c r="AJ98" s="14" t="str">
        <f>IF((COUNTA(CurriculumDetail!AJ741:AJ743) &gt; 0), "x", "")</f>
        <v/>
      </c>
    </row>
    <row r="99" spans="1:36">
      <c r="A99" t="s">
        <v>524</v>
      </c>
      <c r="B99" t="s">
        <v>1159</v>
      </c>
      <c r="C99">
        <v>0</v>
      </c>
      <c r="D99">
        <v>0</v>
      </c>
      <c r="E99" t="b">
        <f>AND(OR(CurriculumDetail!F746&gt;0,CurriculumDetail!C746&lt;&gt;1),OR(CurriculumDetail!F747&gt;0,CurriculumDetail!C747&lt;&gt;1),OR(CurriculumDetail!F748&gt;0,CurriculumDetail!C748&lt;&gt;1),OR(CurriculumDetail!F749&gt;0,CurriculumDetail!C749&lt;&gt;1),OR(CurriculumDetail!F750&gt;0,CurriculumDetail!C750&lt;&gt;1))</f>
        <v>1</v>
      </c>
      <c r="F99" t="b">
        <f>AND(OR(CurriculumDetail!F746&gt;0,CurriculumDetail!C746&lt;&gt;2),OR(CurriculumDetail!F747&gt;0,CurriculumDetail!C747&lt;&gt;2),OR(CurriculumDetail!F748&gt;0,CurriculumDetail!C748&lt;&gt;2),OR(CurriculumDetail!F749&gt;0,CurriculumDetail!C749&lt;&gt;2),OR(CurriculumDetail!F750&gt;0,CurriculumDetail!C750&lt;&gt;2))</f>
        <v>1</v>
      </c>
      <c r="G99" t="str">
        <f>IF((COUNTA(CurriculumDetail!G745:G750) &gt; 0), "x", "")</f>
        <v/>
      </c>
      <c r="H99" s="14" t="str">
        <f>IF((COUNTA(CurriculumDetail!H745:H750) &gt; 0), "x", "")</f>
        <v/>
      </c>
      <c r="I99" s="14" t="str">
        <f>IF((COUNTA(CurriculumDetail!I745:I750) &gt; 0), "x", "")</f>
        <v/>
      </c>
      <c r="J99" s="14" t="str">
        <f>IF((COUNTA(CurriculumDetail!J745:J750) &gt; 0), "x", "")</f>
        <v/>
      </c>
      <c r="K99" s="14" t="str">
        <f>IF((COUNTA(CurriculumDetail!K745:K750) &gt; 0), "x", "")</f>
        <v/>
      </c>
      <c r="L99" s="14" t="str">
        <f>IF((COUNTA(CurriculumDetail!L745:L750) &gt; 0), "x", "")</f>
        <v/>
      </c>
      <c r="M99" s="14" t="str">
        <f>IF((COUNTA(CurriculumDetail!M745:M750) &gt; 0), "x", "")</f>
        <v/>
      </c>
      <c r="N99" s="14" t="str">
        <f>IF((COUNTA(CurriculumDetail!N745:N750) &gt; 0), "x", "")</f>
        <v/>
      </c>
      <c r="O99" s="14" t="str">
        <f>IF((COUNTA(CurriculumDetail!O745:O750) &gt; 0), "x", "")</f>
        <v/>
      </c>
      <c r="P99" s="14" t="str">
        <f>IF((COUNTA(CurriculumDetail!P745:P750) &gt; 0), "x", "")</f>
        <v/>
      </c>
      <c r="Q99" s="14" t="str">
        <f>IF((COUNTA(CurriculumDetail!Q745:Q750) &gt; 0), "x", "")</f>
        <v/>
      </c>
      <c r="R99" s="14" t="str">
        <f>IF((COUNTA(CurriculumDetail!R745:R750) &gt; 0), "x", "")</f>
        <v/>
      </c>
      <c r="S99" s="14" t="str">
        <f>IF((COUNTA(CurriculumDetail!S745:S750) &gt; 0), "x", "")</f>
        <v/>
      </c>
      <c r="T99" s="14" t="str">
        <f>IF((COUNTA(CurriculumDetail!T745:T750) &gt; 0), "x", "")</f>
        <v/>
      </c>
      <c r="U99" s="14" t="str">
        <f>IF((COUNTA(CurriculumDetail!U745:U750) &gt; 0), "x", "")</f>
        <v>x</v>
      </c>
      <c r="V99" s="14" t="str">
        <f>IF((COUNTA(CurriculumDetail!V745:V750) &gt; 0), "x", "")</f>
        <v/>
      </c>
      <c r="W99" s="14" t="str">
        <f>IF((COUNTA(CurriculumDetail!W745:W750) &gt; 0), "x", "")</f>
        <v/>
      </c>
      <c r="X99" s="14" t="str">
        <f>IF((COUNTA(CurriculumDetail!X745:X750) &gt; 0), "x", "")</f>
        <v/>
      </c>
      <c r="Y99" s="14" t="str">
        <f>IF((COUNTA(CurriculumDetail!Y745:Y750) &gt; 0), "x", "")</f>
        <v/>
      </c>
      <c r="Z99" s="14" t="str">
        <f>IF((COUNTA(CurriculumDetail!Z745:Z750) &gt; 0), "x", "")</f>
        <v/>
      </c>
      <c r="AA99" s="14" t="str">
        <f>IF((COUNTA(CurriculumDetail!AA745:AA750) &gt; 0), "x", "")</f>
        <v/>
      </c>
      <c r="AB99" s="14" t="str">
        <f>IF((COUNTA(CurriculumDetail!AB745:AB750) &gt; 0), "x", "")</f>
        <v/>
      </c>
      <c r="AC99" s="14" t="str">
        <f>IF((COUNTA(CurriculumDetail!AC745:AC750) &gt; 0), "x", "")</f>
        <v/>
      </c>
      <c r="AD99" s="14" t="str">
        <f>IF((COUNTA(CurriculumDetail!AD745:AD750) &gt; 0), "x", "")</f>
        <v/>
      </c>
      <c r="AE99" s="14" t="str">
        <f>IF((COUNTA(CurriculumDetail!AE745:AE750) &gt; 0), "x", "")</f>
        <v/>
      </c>
      <c r="AF99" s="14" t="str">
        <f>IF((COUNTA(CurriculumDetail!AF745:AF750) &gt; 0), "x", "")</f>
        <v/>
      </c>
      <c r="AG99" s="14" t="str">
        <f>IF((COUNTA(CurriculumDetail!AG745:AG750) &gt; 0), "x", "")</f>
        <v/>
      </c>
      <c r="AH99" s="14" t="str">
        <f>IF((COUNTA(CurriculumDetail!AH745:AH750) &gt; 0), "x", "")</f>
        <v/>
      </c>
      <c r="AI99" s="14" t="str">
        <f>IF((COUNTA(CurriculumDetail!AI745:AI750) &gt; 0), "x", "")</f>
        <v/>
      </c>
      <c r="AJ99" s="14" t="str">
        <f>IF((COUNTA(CurriculumDetail!AJ745:AJ750) &gt; 0), "x", "")</f>
        <v/>
      </c>
    </row>
    <row r="100" spans="1:36">
      <c r="A100" t="s">
        <v>529</v>
      </c>
      <c r="B100" t="s">
        <v>3</v>
      </c>
      <c r="C100">
        <v>0</v>
      </c>
      <c r="D100">
        <v>3</v>
      </c>
      <c r="E100" t="b">
        <f>AND(OR(CurriculumDetail!F718&gt;0,CurriculumDetail!C718&lt;&gt;1))</f>
        <v>1</v>
      </c>
      <c r="F100" t="b">
        <f>AND(OR(CurriculumDetail!F718&gt;0,CurriculumDetail!C718&lt;&gt;2))</f>
        <v>1</v>
      </c>
      <c r="G100" t="str">
        <f>IF((COUNTA(CurriculumDetail!G717:G718) &gt; 0), "x", "")</f>
        <v/>
      </c>
      <c r="H100" s="14" t="str">
        <f>IF((COUNTA(CurriculumDetail!H717:H718) &gt; 0), "x", "")</f>
        <v/>
      </c>
      <c r="I100" s="14" t="str">
        <f>IF((COUNTA(CurriculumDetail!I717:I718) &gt; 0), "x", "")</f>
        <v/>
      </c>
      <c r="J100" s="14" t="str">
        <f>IF((COUNTA(CurriculumDetail!J717:J718) &gt; 0), "x", "")</f>
        <v/>
      </c>
      <c r="K100" s="14" t="str">
        <f>IF((COUNTA(CurriculumDetail!K717:K718) &gt; 0), "x", "")</f>
        <v/>
      </c>
      <c r="L100" s="14" t="str">
        <f>IF((COUNTA(CurriculumDetail!L717:L718) &gt; 0), "x", "")</f>
        <v/>
      </c>
      <c r="M100" s="14" t="str">
        <f>IF((COUNTA(CurriculumDetail!M717:M718) &gt; 0), "x", "")</f>
        <v/>
      </c>
      <c r="N100" s="14" t="str">
        <f>IF((COUNTA(CurriculumDetail!N717:N718) &gt; 0), "x", "")</f>
        <v/>
      </c>
      <c r="O100" s="14" t="str">
        <f>IF((COUNTA(CurriculumDetail!O717:O718) &gt; 0), "x", "")</f>
        <v/>
      </c>
      <c r="P100" s="14" t="str">
        <f>IF((COUNTA(CurriculumDetail!P717:P718) &gt; 0), "x", "")</f>
        <v/>
      </c>
      <c r="Q100" s="14" t="str">
        <f>IF((COUNTA(CurriculumDetail!Q717:Q718) &gt; 0), "x", "")</f>
        <v/>
      </c>
      <c r="R100" s="14" t="str">
        <f>IF((COUNTA(CurriculumDetail!R717:R718) &gt; 0), "x", "")</f>
        <v/>
      </c>
      <c r="S100" s="14" t="str">
        <f>IF((COUNTA(CurriculumDetail!S717:S718) &gt; 0), "x", "")</f>
        <v/>
      </c>
      <c r="T100" s="14" t="str">
        <f>IF((COUNTA(CurriculumDetail!T717:T718) &gt; 0), "x", "")</f>
        <v/>
      </c>
      <c r="U100" s="14" t="str">
        <f>IF((COUNTA(CurriculumDetail!U717:U718) &gt; 0), "x", "")</f>
        <v/>
      </c>
      <c r="V100" s="14" t="str">
        <f>IF((COUNTA(CurriculumDetail!V717:V718) &gt; 0), "x", "")</f>
        <v/>
      </c>
      <c r="W100" s="14" t="str">
        <f>IF((COUNTA(CurriculumDetail!W717:W718) &gt; 0), "x", "")</f>
        <v/>
      </c>
      <c r="X100" s="14" t="str">
        <f>IF((COUNTA(CurriculumDetail!X717:X718) &gt; 0), "x", "")</f>
        <v>x</v>
      </c>
      <c r="Y100" s="14" t="str">
        <f>IF((COUNTA(CurriculumDetail!Y717:Y718) &gt; 0), "x", "")</f>
        <v/>
      </c>
      <c r="Z100" s="14" t="str">
        <f>IF((COUNTA(CurriculumDetail!Z717:Z718) &gt; 0), "x", "")</f>
        <v/>
      </c>
      <c r="AA100" s="14" t="str">
        <f>IF((COUNTA(CurriculumDetail!AA717:AA718) &gt; 0), "x", "")</f>
        <v/>
      </c>
      <c r="AB100" s="14" t="str">
        <f>IF((COUNTA(CurriculumDetail!AB717:AB718) &gt; 0), "x", "")</f>
        <v/>
      </c>
      <c r="AC100" s="14" t="str">
        <f>IF((COUNTA(CurriculumDetail!AC717:AC718) &gt; 0), "x", "")</f>
        <v/>
      </c>
      <c r="AD100" s="14" t="str">
        <f>IF((COUNTA(CurriculumDetail!AD717:AD718) &gt; 0), "x", "")</f>
        <v/>
      </c>
      <c r="AE100" s="14" t="str">
        <f>IF((COUNTA(CurriculumDetail!AE717:AE718) &gt; 0), "x", "")</f>
        <v/>
      </c>
      <c r="AF100" s="14" t="str">
        <f>IF((COUNTA(CurriculumDetail!AF717:AF718) &gt; 0), "x", "")</f>
        <v/>
      </c>
      <c r="AG100" s="14" t="str">
        <f>IF((COUNTA(CurriculumDetail!AG717:AG718) &gt; 0), "x", "")</f>
        <v/>
      </c>
      <c r="AH100" s="14" t="str">
        <f>IF((COUNTA(CurriculumDetail!AH717:AH718) &gt; 0), "x", "")</f>
        <v/>
      </c>
      <c r="AI100" s="14" t="str">
        <f>IF((COUNTA(CurriculumDetail!AI717:AI718) &gt; 0), "x", "")</f>
        <v/>
      </c>
      <c r="AJ100" s="14" t="str">
        <f>IF((COUNTA(CurriculumDetail!AJ717:AJ718) &gt; 0), "x", "")</f>
        <v/>
      </c>
    </row>
    <row r="101" spans="1:36">
      <c r="A101" t="s">
        <v>529</v>
      </c>
      <c r="B101" t="s">
        <v>28</v>
      </c>
      <c r="C101">
        <v>2</v>
      </c>
      <c r="D101">
        <v>0</v>
      </c>
      <c r="E101" t="b">
        <f>AND(OR(CurriculumDetail!F753&gt;0,CurriculumDetail!C753&lt;&gt;1),OR(CurriculumDetail!F754&gt;0,CurriculumDetail!C754&lt;&gt;1),OR(CurriculumDetail!F755&gt;0,CurriculumDetail!C755&lt;&gt;1),OR(CurriculumDetail!F756&gt;0,CurriculumDetail!C756&lt;&gt;1),OR(CurriculumDetail!F757&gt;0,CurriculumDetail!C757&lt;&gt;1))</f>
        <v>0</v>
      </c>
      <c r="F101" t="b">
        <f>AND(OR(CurriculumDetail!F753&gt;0,CurriculumDetail!C753&lt;&gt;2),OR(CurriculumDetail!F754&gt;0,CurriculumDetail!C754&lt;&gt;2),OR(CurriculumDetail!F755&gt;0,CurriculumDetail!C755&lt;&gt;2),OR(CurriculumDetail!F756&gt;0,CurriculumDetail!C756&lt;&gt;2),OR(CurriculumDetail!F757&gt;0,CurriculumDetail!C757&lt;&gt;2))</f>
        <v>1</v>
      </c>
      <c r="G101" t="str">
        <f>IF((COUNTA(CurriculumDetail!G752:G757) &gt; 0), "x", "")</f>
        <v/>
      </c>
      <c r="H101" s="14" t="str">
        <f>IF((COUNTA(CurriculumDetail!H752:H757) &gt; 0), "x", "")</f>
        <v/>
      </c>
      <c r="I101" s="14" t="str">
        <f>IF((COUNTA(CurriculumDetail!I752:I757) &gt; 0), "x", "")</f>
        <v/>
      </c>
      <c r="J101" s="14" t="str">
        <f>IF((COUNTA(CurriculumDetail!J752:J757) &gt; 0), "x", "")</f>
        <v/>
      </c>
      <c r="K101" s="14" t="str">
        <f>IF((COUNTA(CurriculumDetail!K752:K757) &gt; 0), "x", "")</f>
        <v/>
      </c>
      <c r="L101" s="14" t="str">
        <f>IF((COUNTA(CurriculumDetail!L752:L757) &gt; 0), "x", "")</f>
        <v>x</v>
      </c>
      <c r="M101" s="14" t="str">
        <f>IF((COUNTA(CurriculumDetail!M752:M757) &gt; 0), "x", "")</f>
        <v/>
      </c>
      <c r="N101" s="14" t="str">
        <f>IF((COUNTA(CurriculumDetail!N752:N757) &gt; 0), "x", "")</f>
        <v/>
      </c>
      <c r="O101" s="14" t="str">
        <f>IF((COUNTA(CurriculumDetail!O752:O757) &gt; 0), "x", "")</f>
        <v/>
      </c>
      <c r="P101" s="14" t="str">
        <f>IF((COUNTA(CurriculumDetail!P752:P757) &gt; 0), "x", "")</f>
        <v/>
      </c>
      <c r="Q101" s="14" t="str">
        <f>IF((COUNTA(CurriculumDetail!Q752:Q757) &gt; 0), "x", "")</f>
        <v/>
      </c>
      <c r="R101" s="14" t="str">
        <f>IF((COUNTA(CurriculumDetail!R752:R757) &gt; 0), "x", "")</f>
        <v/>
      </c>
      <c r="S101" s="14" t="str">
        <f>IF((COUNTA(CurriculumDetail!S752:S757) &gt; 0), "x", "")</f>
        <v/>
      </c>
      <c r="T101" s="14" t="str">
        <f>IF((COUNTA(CurriculumDetail!T752:T757) &gt; 0), "x", "")</f>
        <v/>
      </c>
      <c r="U101" s="14" t="str">
        <f>IF((COUNTA(CurriculumDetail!U752:U757) &gt; 0), "x", "")</f>
        <v/>
      </c>
      <c r="V101" s="14" t="str">
        <f>IF((COUNTA(CurriculumDetail!V752:V757) &gt; 0), "x", "")</f>
        <v/>
      </c>
      <c r="W101" s="14" t="str">
        <f>IF((COUNTA(CurriculumDetail!W752:W757) &gt; 0), "x", "")</f>
        <v/>
      </c>
      <c r="X101" s="14" t="str">
        <f>IF((COUNTA(CurriculumDetail!X752:X757) &gt; 0), "x", "")</f>
        <v/>
      </c>
      <c r="Y101" s="14" t="str">
        <f>IF((COUNTA(CurriculumDetail!Y752:Y757) &gt; 0), "x", "")</f>
        <v/>
      </c>
      <c r="Z101" s="14" t="str">
        <f>IF((COUNTA(CurriculumDetail!Z752:Z757) &gt; 0), "x", "")</f>
        <v/>
      </c>
      <c r="AA101" s="14" t="str">
        <f>IF((COUNTA(CurriculumDetail!AA752:AA757) &gt; 0), "x", "")</f>
        <v/>
      </c>
      <c r="AB101" s="14" t="str">
        <f>IF((COUNTA(CurriculumDetail!AB752:AB757) &gt; 0), "x", "")</f>
        <v/>
      </c>
      <c r="AC101" s="14" t="str">
        <f>IF((COUNTA(CurriculumDetail!AC752:AC757) &gt; 0), "x", "")</f>
        <v/>
      </c>
      <c r="AD101" s="14" t="str">
        <f>IF((COUNTA(CurriculumDetail!AD752:AD757) &gt; 0), "x", "")</f>
        <v/>
      </c>
      <c r="AE101" s="14" t="str">
        <f>IF((COUNTA(CurriculumDetail!AE752:AE757) &gt; 0), "x", "")</f>
        <v/>
      </c>
      <c r="AF101" s="14" t="str">
        <f>IF((COUNTA(CurriculumDetail!AF752:AF757) &gt; 0), "x", "")</f>
        <v/>
      </c>
      <c r="AG101" s="14" t="str">
        <f>IF((COUNTA(CurriculumDetail!AG752:AG757) &gt; 0), "x", "")</f>
        <v/>
      </c>
      <c r="AH101" s="14" t="str">
        <f>IF((COUNTA(CurriculumDetail!AH752:AH757) &gt; 0), "x", "")</f>
        <v/>
      </c>
      <c r="AI101" s="14" t="str">
        <f>IF((COUNTA(CurriculumDetail!AI752:AI757) &gt; 0), "x", "")</f>
        <v/>
      </c>
      <c r="AJ101" s="14" t="str">
        <f>IF((COUNTA(CurriculumDetail!AJ752:AJ757) &gt; 0), "x", "")</f>
        <v/>
      </c>
    </row>
    <row r="102" spans="1:36">
      <c r="A102" t="s">
        <v>529</v>
      </c>
      <c r="B102" t="s">
        <v>3</v>
      </c>
      <c r="C102">
        <v>2</v>
      </c>
      <c r="D102">
        <v>0</v>
      </c>
      <c r="E102" t="b">
        <f>AND(OR(CurriculumDetail!F760&gt;0,CurriculumDetail!C760&lt;&gt;1),OR(CurriculumDetail!F761&gt;0,CurriculumDetail!C761&lt;&gt;1),OR(CurriculumDetail!F762&gt;0,CurriculumDetail!C762&lt;&gt;1),OR(CurriculumDetail!F763&gt;0,CurriculumDetail!C763&lt;&gt;1),OR(CurriculumDetail!F764&gt;0,CurriculumDetail!C764&lt;&gt;1),OR(CurriculumDetail!F765&gt;0,CurriculumDetail!C765&lt;&gt;1),OR(CurriculumDetail!F766&gt;0,CurriculumDetail!C766&lt;&gt;1))</f>
        <v>0</v>
      </c>
      <c r="F102" t="b">
        <f>AND(OR(CurriculumDetail!F760&gt;0,CurriculumDetail!C760&lt;&gt;2),OR(CurriculumDetail!F761&gt;0,CurriculumDetail!C761&lt;&gt;2),OR(CurriculumDetail!F762&gt;0,CurriculumDetail!C762&lt;&gt;2),OR(CurriculumDetail!F763&gt;0,CurriculumDetail!C763&lt;&gt;2),OR(CurriculumDetail!F764&gt;0,CurriculumDetail!C764&lt;&gt;2),OR(CurriculumDetail!F765&gt;0,CurriculumDetail!C765&lt;&gt;2),OR(CurriculumDetail!F766&gt;0,CurriculumDetail!C766&lt;&gt;2))</f>
        <v>1</v>
      </c>
      <c r="G102" t="str">
        <f>IF((COUNTA(CurriculumDetail!G759:G766) &gt; 0), "x", "")</f>
        <v/>
      </c>
      <c r="H102" s="14" t="str">
        <f>IF((COUNTA(CurriculumDetail!H759:H766) &gt; 0), "x", "")</f>
        <v/>
      </c>
      <c r="I102" s="14" t="str">
        <f>IF((COUNTA(CurriculumDetail!I759:I766) &gt; 0), "x", "")</f>
        <v/>
      </c>
      <c r="J102" s="14" t="str">
        <f>IF((COUNTA(CurriculumDetail!J759:J766) &gt; 0), "x", "")</f>
        <v/>
      </c>
      <c r="K102" s="14" t="str">
        <f>IF((COUNTA(CurriculumDetail!K759:K766) &gt; 0), "x", "")</f>
        <v/>
      </c>
      <c r="L102" s="14" t="str">
        <f>IF((COUNTA(CurriculumDetail!L759:L766) &gt; 0), "x", "")</f>
        <v>x</v>
      </c>
      <c r="M102" s="14" t="str">
        <f>IF((COUNTA(CurriculumDetail!M759:M766) &gt; 0), "x", "")</f>
        <v/>
      </c>
      <c r="N102" s="14" t="str">
        <f>IF((COUNTA(CurriculumDetail!N759:N766) &gt; 0), "x", "")</f>
        <v/>
      </c>
      <c r="O102" s="14" t="str">
        <f>IF((COUNTA(CurriculumDetail!O759:O766) &gt; 0), "x", "")</f>
        <v/>
      </c>
      <c r="P102" s="14" t="str">
        <f>IF((COUNTA(CurriculumDetail!P759:P766) &gt; 0), "x", "")</f>
        <v/>
      </c>
      <c r="Q102" s="14" t="str">
        <f>IF((COUNTA(CurriculumDetail!Q759:Q766) &gt; 0), "x", "")</f>
        <v/>
      </c>
      <c r="R102" s="14" t="str">
        <f>IF((COUNTA(CurriculumDetail!R759:R766) &gt; 0), "x", "")</f>
        <v/>
      </c>
      <c r="S102" s="14" t="str">
        <f>IF((COUNTA(CurriculumDetail!S759:S766) &gt; 0), "x", "")</f>
        <v/>
      </c>
      <c r="T102" s="14" t="str">
        <f>IF((COUNTA(CurriculumDetail!T759:T766) &gt; 0), "x", "")</f>
        <v/>
      </c>
      <c r="U102" s="14" t="str">
        <f>IF((COUNTA(CurriculumDetail!U759:U766) &gt; 0), "x", "")</f>
        <v/>
      </c>
      <c r="V102" s="14" t="str">
        <f>IF((COUNTA(CurriculumDetail!V759:V766) &gt; 0), "x", "")</f>
        <v/>
      </c>
      <c r="W102" s="14" t="str">
        <f>IF((COUNTA(CurriculumDetail!W759:W766) &gt; 0), "x", "")</f>
        <v/>
      </c>
      <c r="X102" s="14" t="str">
        <f>IF((COUNTA(CurriculumDetail!X759:X766) &gt; 0), "x", "")</f>
        <v/>
      </c>
      <c r="Y102" s="14" t="str">
        <f>IF((COUNTA(CurriculumDetail!Y759:Y766) &gt; 0), "x", "")</f>
        <v/>
      </c>
      <c r="Z102" s="14" t="str">
        <f>IF((COUNTA(CurriculumDetail!Z759:Z766) &gt; 0), "x", "")</f>
        <v/>
      </c>
      <c r="AA102" s="14" t="str">
        <f>IF((COUNTA(CurriculumDetail!AA759:AA766) &gt; 0), "x", "")</f>
        <v/>
      </c>
      <c r="AB102" s="14" t="str">
        <f>IF((COUNTA(CurriculumDetail!AB759:AB766) &gt; 0), "x", "")</f>
        <v/>
      </c>
      <c r="AC102" s="14" t="str">
        <f>IF((COUNTA(CurriculumDetail!AC759:AC766) &gt; 0), "x", "")</f>
        <v/>
      </c>
      <c r="AD102" s="14" t="str">
        <f>IF((COUNTA(CurriculumDetail!AD759:AD766) &gt; 0), "x", "")</f>
        <v/>
      </c>
      <c r="AE102" s="14" t="str">
        <f>IF((COUNTA(CurriculumDetail!AE759:AE766) &gt; 0), "x", "")</f>
        <v/>
      </c>
      <c r="AF102" s="14" t="str">
        <f>IF((COUNTA(CurriculumDetail!AF759:AF766) &gt; 0), "x", "")</f>
        <v/>
      </c>
      <c r="AG102" s="14" t="str">
        <f>IF((COUNTA(CurriculumDetail!AG759:AG766) &gt; 0), "x", "")</f>
        <v/>
      </c>
      <c r="AH102" s="14" t="str">
        <f>IF((COUNTA(CurriculumDetail!AH759:AH766) &gt; 0), "x", "")</f>
        <v/>
      </c>
      <c r="AI102" s="14" t="str">
        <f>IF((COUNTA(CurriculumDetail!AI759:AI766) &gt; 0), "x", "")</f>
        <v/>
      </c>
      <c r="AJ102" s="14" t="str">
        <f>IF((COUNTA(CurriculumDetail!AJ759:AJ766) &gt; 0), "x", "")</f>
        <v/>
      </c>
    </row>
    <row r="103" spans="1:36">
      <c r="A103" t="s">
        <v>529</v>
      </c>
      <c r="B103" t="s">
        <v>3</v>
      </c>
      <c r="C103">
        <v>0</v>
      </c>
      <c r="D103">
        <v>3</v>
      </c>
      <c r="E103" t="b">
        <f>AND(OR(CurriculumDetail!F769&gt;0,CurriculumDetail!C769&lt;&gt;1))</f>
        <v>1</v>
      </c>
      <c r="F103" t="b">
        <f>AND(OR(CurriculumDetail!F769&gt;0,CurriculumDetail!C769&lt;&gt;2))</f>
        <v>1</v>
      </c>
      <c r="G103" t="str">
        <f>IF((COUNTA(CurriculumDetail!G768:G769) &gt; 0), "x", "")</f>
        <v/>
      </c>
      <c r="H103" s="14" t="str">
        <f>IF((COUNTA(CurriculumDetail!H768:H769) &gt; 0), "x", "")</f>
        <v/>
      </c>
      <c r="I103" s="14" t="str">
        <f>IF((COUNTA(CurriculumDetail!I768:I769) &gt; 0), "x", "")</f>
        <v/>
      </c>
      <c r="J103" s="14" t="str">
        <f>IF((COUNTA(CurriculumDetail!J768:J769) &gt; 0), "x", "")</f>
        <v/>
      </c>
      <c r="K103" s="14" t="str">
        <f>IF((COUNTA(CurriculumDetail!K768:K769) &gt; 0), "x", "")</f>
        <v/>
      </c>
      <c r="L103" s="14" t="str">
        <f>IF((COUNTA(CurriculumDetail!L768:L769) &gt; 0), "x", "")</f>
        <v>x</v>
      </c>
      <c r="M103" s="14" t="str">
        <f>IF((COUNTA(CurriculumDetail!M768:M769) &gt; 0), "x", "")</f>
        <v/>
      </c>
      <c r="N103" s="14" t="str">
        <f>IF((COUNTA(CurriculumDetail!N768:N769) &gt; 0), "x", "")</f>
        <v/>
      </c>
      <c r="O103" s="14" t="str">
        <f>IF((COUNTA(CurriculumDetail!O768:O769) &gt; 0), "x", "")</f>
        <v/>
      </c>
      <c r="P103" s="14" t="str">
        <f>IF((COUNTA(CurriculumDetail!P768:P769) &gt; 0), "x", "")</f>
        <v/>
      </c>
      <c r="Q103" s="14" t="str">
        <f>IF((COUNTA(CurriculumDetail!Q768:Q769) &gt; 0), "x", "")</f>
        <v/>
      </c>
      <c r="R103" s="14" t="str">
        <f>IF((COUNTA(CurriculumDetail!R768:R769) &gt; 0), "x", "")</f>
        <v/>
      </c>
      <c r="S103" s="14" t="str">
        <f>IF((COUNTA(CurriculumDetail!S768:S769) &gt; 0), "x", "")</f>
        <v/>
      </c>
      <c r="T103" s="14" t="str">
        <f>IF((COUNTA(CurriculumDetail!T768:T769) &gt; 0), "x", "")</f>
        <v/>
      </c>
      <c r="U103" s="14" t="str">
        <f>IF((COUNTA(CurriculumDetail!U768:U769) &gt; 0), "x", "")</f>
        <v/>
      </c>
      <c r="V103" s="14" t="str">
        <f>IF((COUNTA(CurriculumDetail!V768:V769) &gt; 0), "x", "")</f>
        <v/>
      </c>
      <c r="W103" s="14" t="str">
        <f>IF((COUNTA(CurriculumDetail!W768:W769) &gt; 0), "x", "")</f>
        <v/>
      </c>
      <c r="X103" s="14" t="str">
        <f>IF((COUNTA(CurriculumDetail!X768:X769) &gt; 0), "x", "")</f>
        <v/>
      </c>
      <c r="Y103" s="14" t="str">
        <f>IF((COUNTA(CurriculumDetail!Y768:Y769) &gt; 0), "x", "")</f>
        <v/>
      </c>
      <c r="Z103" s="14" t="str">
        <f>IF((COUNTA(CurriculumDetail!Z768:Z769) &gt; 0), "x", "")</f>
        <v/>
      </c>
      <c r="AA103" s="14" t="str">
        <f>IF((COUNTA(CurriculumDetail!AA768:AA769) &gt; 0), "x", "")</f>
        <v/>
      </c>
      <c r="AB103" s="14" t="str">
        <f>IF((COUNTA(CurriculumDetail!AB768:AB769) &gt; 0), "x", "")</f>
        <v/>
      </c>
      <c r="AC103" s="14" t="str">
        <f>IF((COUNTA(CurriculumDetail!AC768:AC769) &gt; 0), "x", "")</f>
        <v/>
      </c>
      <c r="AD103" s="14" t="str">
        <f>IF((COUNTA(CurriculumDetail!AD768:AD769) &gt; 0), "x", "")</f>
        <v/>
      </c>
      <c r="AE103" s="14" t="str">
        <f>IF((COUNTA(CurriculumDetail!AE768:AE769) &gt; 0), "x", "")</f>
        <v/>
      </c>
      <c r="AF103" s="14" t="str">
        <f>IF((COUNTA(CurriculumDetail!AF768:AF769) &gt; 0), "x", "")</f>
        <v/>
      </c>
      <c r="AG103" s="14" t="str">
        <f>IF((COUNTA(CurriculumDetail!AG768:AG769) &gt; 0), "x", "")</f>
        <v/>
      </c>
      <c r="AH103" s="14" t="str">
        <f>IF((COUNTA(CurriculumDetail!AH768:AH769) &gt; 0), "x", "")</f>
        <v/>
      </c>
      <c r="AI103" s="14" t="str">
        <f>IF((COUNTA(CurriculumDetail!AI768:AI769) &gt; 0), "x", "")</f>
        <v/>
      </c>
      <c r="AJ103" s="14" t="str">
        <f>IF((COUNTA(CurriculumDetail!AJ768:AJ769) &gt; 0), "x", "")</f>
        <v/>
      </c>
    </row>
    <row r="104" spans="1:36">
      <c r="A104" t="s">
        <v>529</v>
      </c>
      <c r="B104" t="s">
        <v>747</v>
      </c>
      <c r="C104">
        <v>2</v>
      </c>
      <c r="D104">
        <v>3</v>
      </c>
      <c r="E104" t="b">
        <f>AND(OR(CurriculumDetail!F772&gt;0,CurriculumDetail!C772&lt;&gt;1),OR(CurriculumDetail!F773&gt;0,CurriculumDetail!C773&lt;&gt;1),OR(CurriculumDetail!F774&gt;0,CurriculumDetail!C774&lt;&gt;1),OR(CurriculumDetail!F775&gt;0,CurriculumDetail!C775&lt;&gt;1))</f>
        <v>1</v>
      </c>
      <c r="F104" t="b">
        <f>AND(OR(CurriculumDetail!F772&gt;0,CurriculumDetail!C772&lt;&gt;2),OR(CurriculumDetail!F773&gt;0,CurriculumDetail!C773&lt;&gt;2),OR(CurriculumDetail!F774&gt;0,CurriculumDetail!C774&lt;&gt;2),OR(CurriculumDetail!F775&gt;0,CurriculumDetail!C775&lt;&gt;2))</f>
        <v>1</v>
      </c>
      <c r="G104" t="str">
        <f>IF((COUNTA(CurriculumDetail!G771:G775) &gt; 0), "x", "")</f>
        <v/>
      </c>
      <c r="H104" s="14" t="str">
        <f>IF((COUNTA(CurriculumDetail!H771:H775) &gt; 0), "x", "")</f>
        <v/>
      </c>
      <c r="I104" s="14" t="str">
        <f>IF((COUNTA(CurriculumDetail!I771:I775) &gt; 0), "x", "")</f>
        <v/>
      </c>
      <c r="J104" s="14" t="str">
        <f>IF((COUNTA(CurriculumDetail!J771:J775) &gt; 0), "x", "")</f>
        <v/>
      </c>
      <c r="K104" s="14" t="str">
        <f>IF((COUNTA(CurriculumDetail!K771:K775) &gt; 0), "x", "")</f>
        <v/>
      </c>
      <c r="L104" s="14" t="str">
        <f>IF((COUNTA(CurriculumDetail!L771:L775) &gt; 0), "x", "")</f>
        <v>x</v>
      </c>
      <c r="M104" s="14" t="str">
        <f>IF((COUNTA(CurriculumDetail!M771:M775) &gt; 0), "x", "")</f>
        <v/>
      </c>
      <c r="N104" s="14" t="str">
        <f>IF((COUNTA(CurriculumDetail!N771:N775) &gt; 0), "x", "")</f>
        <v/>
      </c>
      <c r="O104" s="14" t="str">
        <f>IF((COUNTA(CurriculumDetail!O771:O775) &gt; 0), "x", "")</f>
        <v/>
      </c>
      <c r="P104" s="14" t="str">
        <f>IF((COUNTA(CurriculumDetail!P771:P775) &gt; 0), "x", "")</f>
        <v/>
      </c>
      <c r="Q104" s="14" t="str">
        <f>IF((COUNTA(CurriculumDetail!Q771:Q775) &gt; 0), "x", "")</f>
        <v/>
      </c>
      <c r="R104" s="14" t="str">
        <f>IF((COUNTA(CurriculumDetail!R771:R775) &gt; 0), "x", "")</f>
        <v/>
      </c>
      <c r="S104" s="14" t="str">
        <f>IF((COUNTA(CurriculumDetail!S771:S775) &gt; 0), "x", "")</f>
        <v/>
      </c>
      <c r="T104" s="14" t="str">
        <f>IF((COUNTA(CurriculumDetail!T771:T775) &gt; 0), "x", "")</f>
        <v/>
      </c>
      <c r="U104" s="14" t="str">
        <f>IF((COUNTA(CurriculumDetail!U771:U775) &gt; 0), "x", "")</f>
        <v/>
      </c>
      <c r="V104" s="14" t="str">
        <f>IF((COUNTA(CurriculumDetail!V771:V775) &gt; 0), "x", "")</f>
        <v/>
      </c>
      <c r="W104" s="14" t="str">
        <f>IF((COUNTA(CurriculumDetail!W771:W775) &gt; 0), "x", "")</f>
        <v/>
      </c>
      <c r="X104" s="14" t="str">
        <f>IF((COUNTA(CurriculumDetail!X771:X775) &gt; 0), "x", "")</f>
        <v/>
      </c>
      <c r="Y104" s="14" t="str">
        <f>IF((COUNTA(CurriculumDetail!Y771:Y775) &gt; 0), "x", "")</f>
        <v/>
      </c>
      <c r="Z104" s="14" t="str">
        <f>IF((COUNTA(CurriculumDetail!Z771:Z775) &gt; 0), "x", "")</f>
        <v/>
      </c>
      <c r="AA104" s="14" t="str">
        <f>IF((COUNTA(CurriculumDetail!AA771:AA775) &gt; 0), "x", "")</f>
        <v/>
      </c>
      <c r="AB104" s="14" t="str">
        <f>IF((COUNTA(CurriculumDetail!AB771:AB775) &gt; 0), "x", "")</f>
        <v/>
      </c>
      <c r="AC104" s="14" t="str">
        <f>IF((COUNTA(CurriculumDetail!AC771:AC775) &gt; 0), "x", "")</f>
        <v/>
      </c>
      <c r="AD104" s="14" t="str">
        <f>IF((COUNTA(CurriculumDetail!AD771:AD775) &gt; 0), "x", "")</f>
        <v/>
      </c>
      <c r="AE104" s="14" t="str">
        <f>IF((COUNTA(CurriculumDetail!AE771:AE775) &gt; 0), "x", "")</f>
        <v/>
      </c>
      <c r="AF104" s="14" t="str">
        <f>IF((COUNTA(CurriculumDetail!AF771:AF775) &gt; 0), "x", "")</f>
        <v/>
      </c>
      <c r="AG104" s="14" t="str">
        <f>IF((COUNTA(CurriculumDetail!AG771:AG775) &gt; 0), "x", "")</f>
        <v/>
      </c>
      <c r="AH104" s="14" t="str">
        <f>IF((COUNTA(CurriculumDetail!AH771:AH775) &gt; 0), "x", "")</f>
        <v/>
      </c>
      <c r="AI104" s="14" t="str">
        <f>IF((COUNTA(CurriculumDetail!AI771:AI775) &gt; 0), "x", "")</f>
        <v/>
      </c>
      <c r="AJ104" s="14" t="str">
        <f>IF((COUNTA(CurriculumDetail!AJ771:AJ775) &gt; 0), "x", "")</f>
        <v/>
      </c>
    </row>
    <row r="105" spans="1:36">
      <c r="A105" t="s">
        <v>529</v>
      </c>
      <c r="B105" t="s">
        <v>609</v>
      </c>
      <c r="C105">
        <v>0</v>
      </c>
      <c r="D105">
        <v>3</v>
      </c>
      <c r="E105" t="b">
        <f>AND(OR(CurriculumDetail!F778&gt;0,CurriculumDetail!C778&lt;&gt;1),OR(CurriculumDetail!F779&gt;0,CurriculumDetail!C779&lt;&gt;1),OR(CurriculumDetail!F780&gt;0,CurriculumDetail!C780&lt;&gt;1),OR(CurriculumDetail!F781&gt;0,CurriculumDetail!C781&lt;&gt;1),OR(CurriculumDetail!F782&gt;0,CurriculumDetail!C782&lt;&gt;1),OR(CurriculumDetail!F783&gt;0,CurriculumDetail!C783&lt;&gt;1),OR(CurriculumDetail!F784&gt;0,CurriculumDetail!C784&lt;&gt;1))</f>
        <v>1</v>
      </c>
      <c r="F105" t="b">
        <f>AND(OR(CurriculumDetail!F778&gt;0,CurriculumDetail!C778&lt;&gt;2),OR(CurriculumDetail!F779&gt;0,CurriculumDetail!C779&lt;&gt;2),OR(CurriculumDetail!F780&gt;0,CurriculumDetail!C780&lt;&gt;2),OR(CurriculumDetail!F781&gt;0,CurriculumDetail!C781&lt;&gt;2),OR(CurriculumDetail!F782&gt;0,CurriculumDetail!C782&lt;&gt;2),OR(CurriculumDetail!F783&gt;0,CurriculumDetail!C783&lt;&gt;2),OR(CurriculumDetail!F784&gt;0,CurriculumDetail!C784&lt;&gt;2))</f>
        <v>0</v>
      </c>
      <c r="G105" t="str">
        <f>IF((COUNTA(CurriculumDetail!G777:G784) &gt; 0), "x", "")</f>
        <v/>
      </c>
      <c r="H105" s="14" t="str">
        <f>IF((COUNTA(CurriculumDetail!H777:H784) &gt; 0), "x", "")</f>
        <v/>
      </c>
      <c r="I105" s="14" t="str">
        <f>IF((COUNTA(CurriculumDetail!I777:I784) &gt; 0), "x", "")</f>
        <v/>
      </c>
      <c r="J105" s="14" t="str">
        <f>IF((COUNTA(CurriculumDetail!J777:J784) &gt; 0), "x", "")</f>
        <v/>
      </c>
      <c r="K105" s="14" t="str">
        <f>IF((COUNTA(CurriculumDetail!K777:K784) &gt; 0), "x", "")</f>
        <v/>
      </c>
      <c r="L105" s="14" t="str">
        <f>IF((COUNTA(CurriculumDetail!L777:L784) &gt; 0), "x", "")</f>
        <v>x</v>
      </c>
      <c r="M105" s="14" t="str">
        <f>IF((COUNTA(CurriculumDetail!M777:M784) &gt; 0), "x", "")</f>
        <v/>
      </c>
      <c r="N105" s="14" t="str">
        <f>IF((COUNTA(CurriculumDetail!N777:N784) &gt; 0), "x", "")</f>
        <v/>
      </c>
      <c r="O105" s="14" t="str">
        <f>IF((COUNTA(CurriculumDetail!O777:O784) &gt; 0), "x", "")</f>
        <v/>
      </c>
      <c r="P105" s="14" t="str">
        <f>IF((COUNTA(CurriculumDetail!P777:P784) &gt; 0), "x", "")</f>
        <v/>
      </c>
      <c r="Q105" s="14" t="str">
        <f>IF((COUNTA(CurriculumDetail!Q777:Q784) &gt; 0), "x", "")</f>
        <v/>
      </c>
      <c r="R105" s="14" t="str">
        <f>IF((COUNTA(CurriculumDetail!R777:R784) &gt; 0), "x", "")</f>
        <v/>
      </c>
      <c r="S105" s="14" t="str">
        <f>IF((COUNTA(CurriculumDetail!S777:S784) &gt; 0), "x", "")</f>
        <v/>
      </c>
      <c r="T105" s="14" t="str">
        <f>IF((COUNTA(CurriculumDetail!T777:T784) &gt; 0), "x", "")</f>
        <v/>
      </c>
      <c r="U105" s="14" t="str">
        <f>IF((COUNTA(CurriculumDetail!U777:U784) &gt; 0), "x", "")</f>
        <v/>
      </c>
      <c r="V105" s="14" t="str">
        <f>IF((COUNTA(CurriculumDetail!V777:V784) &gt; 0), "x", "")</f>
        <v/>
      </c>
      <c r="W105" s="14" t="str">
        <f>IF((COUNTA(CurriculumDetail!W777:W784) &gt; 0), "x", "")</f>
        <v/>
      </c>
      <c r="X105" s="14" t="str">
        <f>IF((COUNTA(CurriculumDetail!X777:X784) &gt; 0), "x", "")</f>
        <v/>
      </c>
      <c r="Y105" s="14" t="str">
        <f>IF((COUNTA(CurriculumDetail!Y777:Y784) &gt; 0), "x", "")</f>
        <v/>
      </c>
      <c r="Z105" s="14" t="str">
        <f>IF((COUNTA(CurriculumDetail!Z777:Z784) &gt; 0), "x", "")</f>
        <v/>
      </c>
      <c r="AA105" s="14" t="str">
        <f>IF((COUNTA(CurriculumDetail!AA777:AA784) &gt; 0), "x", "")</f>
        <v/>
      </c>
      <c r="AB105" s="14" t="str">
        <f>IF((COUNTA(CurriculumDetail!AB777:AB784) &gt; 0), "x", "")</f>
        <v/>
      </c>
      <c r="AC105" s="14" t="str">
        <f>IF((COUNTA(CurriculumDetail!AC777:AC784) &gt; 0), "x", "")</f>
        <v/>
      </c>
      <c r="AD105" s="14" t="str">
        <f>IF((COUNTA(CurriculumDetail!AD777:AD784) &gt; 0), "x", "")</f>
        <v/>
      </c>
      <c r="AE105" s="14" t="str">
        <f>IF((COUNTA(CurriculumDetail!AE777:AE784) &gt; 0), "x", "")</f>
        <v/>
      </c>
      <c r="AF105" s="14" t="str">
        <f>IF((COUNTA(CurriculumDetail!AF777:AF784) &gt; 0), "x", "")</f>
        <v/>
      </c>
      <c r="AG105" s="14" t="str">
        <f>IF((COUNTA(CurriculumDetail!AG777:AG784) &gt; 0), "x", "")</f>
        <v/>
      </c>
      <c r="AH105" s="14" t="str">
        <f>IF((COUNTA(CurriculumDetail!AH777:AH784) &gt; 0), "x", "")</f>
        <v/>
      </c>
      <c r="AI105" s="14" t="str">
        <f>IF((COUNTA(CurriculumDetail!AI777:AI784) &gt; 0), "x", "")</f>
        <v/>
      </c>
      <c r="AJ105" s="14" t="str">
        <f>IF((COUNTA(CurriculumDetail!AJ777:AJ784) &gt; 0), "x", "")</f>
        <v/>
      </c>
    </row>
    <row r="106" spans="1:36">
      <c r="A106" t="s">
        <v>529</v>
      </c>
      <c r="B106" t="s">
        <v>225</v>
      </c>
      <c r="C106">
        <v>0</v>
      </c>
      <c r="D106">
        <v>3</v>
      </c>
      <c r="E106" t="b">
        <f>AND(OR(CurriculumDetail!F787&gt;0,CurriculumDetail!C787&lt;&gt;1),OR(CurriculumDetail!F788&gt;0,CurriculumDetail!C788&lt;&gt;1),OR(CurriculumDetail!F789&gt;0,CurriculumDetail!C789&lt;&gt;1),OR(CurriculumDetail!F790&gt;0,CurriculumDetail!C790&lt;&gt;1),OR(CurriculumDetail!F791&gt;0,CurriculumDetail!C791&lt;&gt;1),OR(CurriculumDetail!F792&gt;0,CurriculumDetail!C792&lt;&gt;1))</f>
        <v>1</v>
      </c>
      <c r="F106" t="b">
        <f>AND(OR(CurriculumDetail!F787&gt;0,CurriculumDetail!C787&lt;&gt;2),OR(CurriculumDetail!F788&gt;0,CurriculumDetail!C788&lt;&gt;2),OR(CurriculumDetail!F789&gt;0,CurriculumDetail!C789&lt;&gt;2),OR(CurriculumDetail!F790&gt;0,CurriculumDetail!C790&lt;&gt;2),OR(CurriculumDetail!F791&gt;0,CurriculumDetail!C791&lt;&gt;2),OR(CurriculumDetail!F792&gt;0,CurriculumDetail!C792&lt;&gt;2))</f>
        <v>1</v>
      </c>
      <c r="G106" t="str">
        <f>IF((COUNTA(CurriculumDetail!G786:G792) &gt; 0), "x", "")</f>
        <v/>
      </c>
      <c r="H106" s="14" t="str">
        <f>IF((COUNTA(CurriculumDetail!H786:H792) &gt; 0), "x", "")</f>
        <v/>
      </c>
      <c r="I106" s="14" t="str">
        <f>IF((COUNTA(CurriculumDetail!I786:I792) &gt; 0), "x", "")</f>
        <v/>
      </c>
      <c r="J106" s="14" t="str">
        <f>IF((COUNTA(CurriculumDetail!J786:J792) &gt; 0), "x", "")</f>
        <v/>
      </c>
      <c r="K106" s="14" t="str">
        <f>IF((COUNTA(CurriculumDetail!K786:K792) &gt; 0), "x", "")</f>
        <v/>
      </c>
      <c r="L106" s="14" t="str">
        <f>IF((COUNTA(CurriculumDetail!L786:L792) &gt; 0), "x", "")</f>
        <v>x</v>
      </c>
      <c r="M106" s="14" t="str">
        <f>IF((COUNTA(CurriculumDetail!M786:M792) &gt; 0), "x", "")</f>
        <v/>
      </c>
      <c r="N106" s="14" t="str">
        <f>IF((COUNTA(CurriculumDetail!N786:N792) &gt; 0), "x", "")</f>
        <v/>
      </c>
      <c r="O106" s="14" t="str">
        <f>IF((COUNTA(CurriculumDetail!O786:O792) &gt; 0), "x", "")</f>
        <v/>
      </c>
      <c r="P106" s="14" t="str">
        <f>IF((COUNTA(CurriculumDetail!P786:P792) &gt; 0), "x", "")</f>
        <v/>
      </c>
      <c r="Q106" s="14" t="str">
        <f>IF((COUNTA(CurriculumDetail!Q786:Q792) &gt; 0), "x", "")</f>
        <v/>
      </c>
      <c r="R106" s="14" t="str">
        <f>IF((COUNTA(CurriculumDetail!R786:R792) &gt; 0), "x", "")</f>
        <v/>
      </c>
      <c r="S106" s="14" t="str">
        <f>IF((COUNTA(CurriculumDetail!S786:S792) &gt; 0), "x", "")</f>
        <v/>
      </c>
      <c r="T106" s="14" t="str">
        <f>IF((COUNTA(CurriculumDetail!T786:T792) &gt; 0), "x", "")</f>
        <v/>
      </c>
      <c r="U106" s="14" t="str">
        <f>IF((COUNTA(CurriculumDetail!U786:U792) &gt; 0), "x", "")</f>
        <v/>
      </c>
      <c r="V106" s="14" t="str">
        <f>IF((COUNTA(CurriculumDetail!V786:V792) &gt; 0), "x", "")</f>
        <v/>
      </c>
      <c r="W106" s="14" t="str">
        <f>IF((COUNTA(CurriculumDetail!W786:W792) &gt; 0), "x", "")</f>
        <v/>
      </c>
      <c r="X106" s="14" t="str">
        <f>IF((COUNTA(CurriculumDetail!X786:X792) &gt; 0), "x", "")</f>
        <v/>
      </c>
      <c r="Y106" s="14" t="str">
        <f>IF((COUNTA(CurriculumDetail!Y786:Y792) &gt; 0), "x", "")</f>
        <v/>
      </c>
      <c r="Z106" s="14" t="str">
        <f>IF((COUNTA(CurriculumDetail!Z786:Z792) &gt; 0), "x", "")</f>
        <v/>
      </c>
      <c r="AA106" s="14" t="str">
        <f>IF((COUNTA(CurriculumDetail!AA786:AA792) &gt; 0), "x", "")</f>
        <v/>
      </c>
      <c r="AB106" s="14" t="str">
        <f>IF((COUNTA(CurriculumDetail!AB786:AB792) &gt; 0), "x", "")</f>
        <v/>
      </c>
      <c r="AC106" s="14" t="str">
        <f>IF((COUNTA(CurriculumDetail!AC786:AC792) &gt; 0), "x", "")</f>
        <v/>
      </c>
      <c r="AD106" s="14" t="str">
        <f>IF((COUNTA(CurriculumDetail!AD786:AD792) &gt; 0), "x", "")</f>
        <v/>
      </c>
      <c r="AE106" s="14" t="str">
        <f>IF((COUNTA(CurriculumDetail!AE786:AE792) &gt; 0), "x", "")</f>
        <v/>
      </c>
      <c r="AF106" s="14" t="str">
        <f>IF((COUNTA(CurriculumDetail!AF786:AF792) &gt; 0), "x", "")</f>
        <v/>
      </c>
      <c r="AG106" s="14" t="str">
        <f>IF((COUNTA(CurriculumDetail!AG786:AG792) &gt; 0), "x", "")</f>
        <v/>
      </c>
      <c r="AH106" s="14" t="str">
        <f>IF((COUNTA(CurriculumDetail!AH786:AH792) &gt; 0), "x", "")</f>
        <v/>
      </c>
      <c r="AI106" s="14" t="str">
        <f>IF((COUNTA(CurriculumDetail!AI786:AI792) &gt; 0), "x", "")</f>
        <v/>
      </c>
      <c r="AJ106" s="14" t="str">
        <f>IF((COUNTA(CurriculumDetail!AJ786:AJ792) &gt; 0), "x", "")</f>
        <v/>
      </c>
    </row>
    <row r="107" spans="1:36">
      <c r="A107" t="s">
        <v>529</v>
      </c>
      <c r="B107" t="s">
        <v>538</v>
      </c>
      <c r="C107">
        <v>0</v>
      </c>
      <c r="D107">
        <v>2</v>
      </c>
      <c r="E107" t="b">
        <f>AND(OR(CurriculumDetail!F795&gt;0,CurriculumDetail!C795&lt;&gt;1),OR(CurriculumDetail!F796&gt;0,CurriculumDetail!C796&lt;&gt;1),OR(CurriculumDetail!F797&gt;0,CurriculumDetail!C797&lt;&gt;1),OR(CurriculumDetail!F798&gt;0,CurriculumDetail!C798&lt;&gt;1))</f>
        <v>1</v>
      </c>
      <c r="F107" t="b">
        <f>AND(OR(CurriculumDetail!F795&gt;0,CurriculumDetail!C795&lt;&gt;2),OR(CurriculumDetail!F796&gt;0,CurriculumDetail!C796&lt;&gt;2),OR(CurriculumDetail!F797&gt;0,CurriculumDetail!C797&lt;&gt;2),OR(CurriculumDetail!F798&gt;0,CurriculumDetail!C798&lt;&gt;2))</f>
        <v>0</v>
      </c>
      <c r="G107" t="str">
        <f>IF((COUNTA(CurriculumDetail!G794:G798) &gt; 0), "x", "")</f>
        <v/>
      </c>
      <c r="H107" s="14" t="str">
        <f>IF((COUNTA(CurriculumDetail!H794:H798) &gt; 0), "x", "")</f>
        <v/>
      </c>
      <c r="I107" s="14" t="str">
        <f>IF((COUNTA(CurriculumDetail!I794:I798) &gt; 0), "x", "")</f>
        <v/>
      </c>
      <c r="J107" s="14" t="str">
        <f>IF((COUNTA(CurriculumDetail!J794:J798) &gt; 0), "x", "")</f>
        <v/>
      </c>
      <c r="K107" s="14" t="str">
        <f>IF((COUNTA(CurriculumDetail!K794:K798) &gt; 0), "x", "")</f>
        <v/>
      </c>
      <c r="L107" s="14" t="str">
        <f>IF((COUNTA(CurriculumDetail!L794:L798) &gt; 0), "x", "")</f>
        <v>x</v>
      </c>
      <c r="M107" s="14" t="str">
        <f>IF((COUNTA(CurriculumDetail!M794:M798) &gt; 0), "x", "")</f>
        <v/>
      </c>
      <c r="N107" s="14" t="str">
        <f>IF((COUNTA(CurriculumDetail!N794:N798) &gt; 0), "x", "")</f>
        <v/>
      </c>
      <c r="O107" s="14" t="str">
        <f>IF((COUNTA(CurriculumDetail!O794:O798) &gt; 0), "x", "")</f>
        <v/>
      </c>
      <c r="P107" s="14" t="str">
        <f>IF((COUNTA(CurriculumDetail!P794:P798) &gt; 0), "x", "")</f>
        <v/>
      </c>
      <c r="Q107" s="14" t="str">
        <f>IF((COUNTA(CurriculumDetail!Q794:Q798) &gt; 0), "x", "")</f>
        <v/>
      </c>
      <c r="R107" s="14" t="str">
        <f>IF((COUNTA(CurriculumDetail!R794:R798) &gt; 0), "x", "")</f>
        <v/>
      </c>
      <c r="S107" s="14" t="str">
        <f>IF((COUNTA(CurriculumDetail!S794:S798) &gt; 0), "x", "")</f>
        <v/>
      </c>
      <c r="T107" s="14" t="str">
        <f>IF((COUNTA(CurriculumDetail!T794:T798) &gt; 0), "x", "")</f>
        <v/>
      </c>
      <c r="U107" s="14" t="str">
        <f>IF((COUNTA(CurriculumDetail!U794:U798) &gt; 0), "x", "")</f>
        <v/>
      </c>
      <c r="V107" s="14" t="str">
        <f>IF((COUNTA(CurriculumDetail!V794:V798) &gt; 0), "x", "")</f>
        <v/>
      </c>
      <c r="W107" s="14" t="str">
        <f>IF((COUNTA(CurriculumDetail!W794:W798) &gt; 0), "x", "")</f>
        <v/>
      </c>
      <c r="X107" s="14" t="str">
        <f>IF((COUNTA(CurriculumDetail!X794:X798) &gt; 0), "x", "")</f>
        <v/>
      </c>
      <c r="Y107" s="14" t="str">
        <f>IF((COUNTA(CurriculumDetail!Y794:Y798) &gt; 0), "x", "")</f>
        <v/>
      </c>
      <c r="Z107" s="14" t="str">
        <f>IF((COUNTA(CurriculumDetail!Z794:Z798) &gt; 0), "x", "")</f>
        <v/>
      </c>
      <c r="AA107" s="14" t="str">
        <f>IF((COUNTA(CurriculumDetail!AA794:AA798) &gt; 0), "x", "")</f>
        <v/>
      </c>
      <c r="AB107" s="14" t="str">
        <f>IF((COUNTA(CurriculumDetail!AB794:AB798) &gt; 0), "x", "")</f>
        <v/>
      </c>
      <c r="AC107" s="14" t="str">
        <f>IF((COUNTA(CurriculumDetail!AC794:AC798) &gt; 0), "x", "")</f>
        <v/>
      </c>
      <c r="AD107" s="14" t="str">
        <f>IF((COUNTA(CurriculumDetail!AD794:AD798) &gt; 0), "x", "")</f>
        <v/>
      </c>
      <c r="AE107" s="14" t="str">
        <f>IF((COUNTA(CurriculumDetail!AE794:AE798) &gt; 0), "x", "")</f>
        <v/>
      </c>
      <c r="AF107" s="14" t="str">
        <f>IF((COUNTA(CurriculumDetail!AF794:AF798) &gt; 0), "x", "")</f>
        <v/>
      </c>
      <c r="AG107" s="14" t="str">
        <f>IF((COUNTA(CurriculumDetail!AG794:AG798) &gt; 0), "x", "")</f>
        <v/>
      </c>
      <c r="AH107" s="14" t="str">
        <f>IF((COUNTA(CurriculumDetail!AH794:AH798) &gt; 0), "x", "")</f>
        <v/>
      </c>
      <c r="AI107" s="14" t="str">
        <f>IF((COUNTA(CurriculumDetail!AI794:AI798) &gt; 0), "x", "")</f>
        <v/>
      </c>
      <c r="AJ107" s="14" t="str">
        <f>IF((COUNTA(CurriculumDetail!AJ794:AJ798) &gt; 0), "x", "")</f>
        <v/>
      </c>
    </row>
    <row r="108" spans="1:36">
      <c r="A108" t="s">
        <v>529</v>
      </c>
      <c r="B108" t="s">
        <v>868</v>
      </c>
      <c r="C108">
        <v>0</v>
      </c>
      <c r="D108">
        <v>0</v>
      </c>
      <c r="E108" t="b">
        <f>AND(OR(CurriculumDetail!F801&gt;0,CurriculumDetail!C801&lt;&gt;1),OR(CurriculumDetail!F802&gt;0,CurriculumDetail!C802&lt;&gt;1),OR(CurriculumDetail!F803&gt;0,CurriculumDetail!C803&lt;&gt;1),OR(CurriculumDetail!F804&gt;0,CurriculumDetail!C804&lt;&gt;1))</f>
        <v>1</v>
      </c>
      <c r="F108" t="b">
        <f>AND(OR(CurriculumDetail!F801&gt;0,CurriculumDetail!C801&lt;&gt;2),OR(CurriculumDetail!F802&gt;0,CurriculumDetail!C802&lt;&gt;2),OR(CurriculumDetail!F803&gt;0,CurriculumDetail!C803&lt;&gt;2),OR(CurriculumDetail!F804&gt;0,CurriculumDetail!C804&lt;&gt;2))</f>
        <v>1</v>
      </c>
      <c r="G108" t="str">
        <f>IF((COUNTA(CurriculumDetail!G800:G804) &gt; 0), "x", "")</f>
        <v/>
      </c>
      <c r="H108" s="14" t="str">
        <f>IF((COUNTA(CurriculumDetail!H800:H804) &gt; 0), "x", "")</f>
        <v/>
      </c>
      <c r="I108" s="14" t="str">
        <f>IF((COUNTA(CurriculumDetail!I800:I804) &gt; 0), "x", "")</f>
        <v/>
      </c>
      <c r="J108" s="14" t="str">
        <f>IF((COUNTA(CurriculumDetail!J800:J804) &gt; 0), "x", "")</f>
        <v/>
      </c>
      <c r="K108" s="14" t="str">
        <f>IF((COUNTA(CurriculumDetail!K800:K804) &gt; 0), "x", "")</f>
        <v/>
      </c>
      <c r="L108" s="14" t="str">
        <f>IF((COUNTA(CurriculumDetail!L800:L804) &gt; 0), "x", "")</f>
        <v>x</v>
      </c>
      <c r="M108" s="14" t="str">
        <f>IF((COUNTA(CurriculumDetail!M800:M804) &gt; 0), "x", "")</f>
        <v/>
      </c>
      <c r="N108" s="14" t="str">
        <f>IF((COUNTA(CurriculumDetail!N800:N804) &gt; 0), "x", "")</f>
        <v/>
      </c>
      <c r="O108" s="14" t="str">
        <f>IF((COUNTA(CurriculumDetail!O800:O804) &gt; 0), "x", "")</f>
        <v/>
      </c>
      <c r="P108" s="14" t="str">
        <f>IF((COUNTA(CurriculumDetail!P800:P804) &gt; 0), "x", "")</f>
        <v/>
      </c>
      <c r="Q108" s="14" t="str">
        <f>IF((COUNTA(CurriculumDetail!Q800:Q804) &gt; 0), "x", "")</f>
        <v/>
      </c>
      <c r="R108" s="14" t="str">
        <f>IF((COUNTA(CurriculumDetail!R800:R804) &gt; 0), "x", "")</f>
        <v/>
      </c>
      <c r="S108" s="14" t="str">
        <f>IF((COUNTA(CurriculumDetail!S800:S804) &gt; 0), "x", "")</f>
        <v/>
      </c>
      <c r="T108" s="14" t="str">
        <f>IF((COUNTA(CurriculumDetail!T800:T804) &gt; 0), "x", "")</f>
        <v/>
      </c>
      <c r="U108" s="14" t="str">
        <f>IF((COUNTA(CurriculumDetail!U800:U804) &gt; 0), "x", "")</f>
        <v/>
      </c>
      <c r="V108" s="14" t="str">
        <f>IF((COUNTA(CurriculumDetail!V800:V804) &gt; 0), "x", "")</f>
        <v/>
      </c>
      <c r="W108" s="14" t="str">
        <f>IF((COUNTA(CurriculumDetail!W800:W804) &gt; 0), "x", "")</f>
        <v/>
      </c>
      <c r="X108" s="14" t="str">
        <f>IF((COUNTA(CurriculumDetail!X800:X804) &gt; 0), "x", "")</f>
        <v/>
      </c>
      <c r="Y108" s="14" t="str">
        <f>IF((COUNTA(CurriculumDetail!Y800:Y804) &gt; 0), "x", "")</f>
        <v/>
      </c>
      <c r="Z108" s="14" t="str">
        <f>IF((COUNTA(CurriculumDetail!Z800:Z804) &gt; 0), "x", "")</f>
        <v/>
      </c>
      <c r="AA108" s="14" t="str">
        <f>IF((COUNTA(CurriculumDetail!AA800:AA804) &gt; 0), "x", "")</f>
        <v/>
      </c>
      <c r="AB108" s="14" t="str">
        <f>IF((COUNTA(CurriculumDetail!AB800:AB804) &gt; 0), "x", "")</f>
        <v/>
      </c>
      <c r="AC108" s="14" t="str">
        <f>IF((COUNTA(CurriculumDetail!AC800:AC804) &gt; 0), "x", "")</f>
        <v/>
      </c>
      <c r="AD108" s="14" t="str">
        <f>IF((COUNTA(CurriculumDetail!AD800:AD804) &gt; 0), "x", "")</f>
        <v/>
      </c>
      <c r="AE108" s="14" t="str">
        <f>IF((COUNTA(CurriculumDetail!AE800:AE804) &gt; 0), "x", "")</f>
        <v/>
      </c>
      <c r="AF108" s="14" t="str">
        <f>IF((COUNTA(CurriculumDetail!AF800:AF804) &gt; 0), "x", "")</f>
        <v/>
      </c>
      <c r="AG108" s="14" t="str">
        <f>IF((COUNTA(CurriculumDetail!AG800:AG804) &gt; 0), "x", "")</f>
        <v/>
      </c>
      <c r="AH108" s="14" t="str">
        <f>IF((COUNTA(CurriculumDetail!AH800:AH804) &gt; 0), "x", "")</f>
        <v/>
      </c>
      <c r="AI108" s="14" t="str">
        <f>IF((COUNTA(CurriculumDetail!AI800:AI804) &gt; 0), "x", "")</f>
        <v/>
      </c>
      <c r="AJ108" s="14" t="str">
        <f>IF((COUNTA(CurriculumDetail!AJ800:AJ804) &gt; 0), "x", "")</f>
        <v/>
      </c>
    </row>
    <row r="109" spans="1:36">
      <c r="A109" t="s">
        <v>529</v>
      </c>
      <c r="B109" t="s">
        <v>87</v>
      </c>
      <c r="C109">
        <v>0</v>
      </c>
      <c r="D109">
        <v>0</v>
      </c>
      <c r="E109" t="b">
        <f>AND(OR(CurriculumDetail!F807&gt;0,CurriculumDetail!C807&lt;&gt;1),OR(CurriculumDetail!F808&gt;0,CurriculumDetail!C808&lt;&gt;1),OR(CurriculumDetail!F809&gt;0,CurriculumDetail!C809&lt;&gt;1),OR(CurriculumDetail!F810&gt;0,CurriculumDetail!C810&lt;&gt;1),OR(CurriculumDetail!F811&gt;0,CurriculumDetail!C811&lt;&gt;1),OR(CurriculumDetail!F812&gt;0,CurriculumDetail!C812&lt;&gt;1),OR(CurriculumDetail!F813&gt;0,CurriculumDetail!C813&lt;&gt;1))</f>
        <v>1</v>
      </c>
      <c r="F109" t="b">
        <f>AND(OR(CurriculumDetail!F807&gt;0,CurriculumDetail!C807&lt;&gt;2),OR(CurriculumDetail!F808&gt;0,CurriculumDetail!C808&lt;&gt;2),OR(CurriculumDetail!F809&gt;0,CurriculumDetail!C809&lt;&gt;2),OR(CurriculumDetail!F810&gt;0,CurriculumDetail!C810&lt;&gt;2),OR(CurriculumDetail!F811&gt;0,CurriculumDetail!C811&lt;&gt;2),OR(CurriculumDetail!F812&gt;0,CurriculumDetail!C812&lt;&gt;2),OR(CurriculumDetail!F813&gt;0,CurriculumDetail!C813&lt;&gt;2))</f>
        <v>1</v>
      </c>
      <c r="G109" t="str">
        <f>IF((COUNTA(CurriculumDetail!G806:G813) &gt; 0), "x", "")</f>
        <v/>
      </c>
      <c r="H109" s="14" t="str">
        <f>IF((COUNTA(CurriculumDetail!H806:H813) &gt; 0), "x", "")</f>
        <v/>
      </c>
      <c r="I109" s="14" t="str">
        <f>IF((COUNTA(CurriculumDetail!I806:I813) &gt; 0), "x", "")</f>
        <v/>
      </c>
      <c r="J109" s="14" t="str">
        <f>IF((COUNTA(CurriculumDetail!J806:J813) &gt; 0), "x", "")</f>
        <v/>
      </c>
      <c r="K109" s="14" t="str">
        <f>IF((COUNTA(CurriculumDetail!K806:K813) &gt; 0), "x", "")</f>
        <v/>
      </c>
      <c r="L109" s="14" t="str">
        <f>IF((COUNTA(CurriculumDetail!L806:L813) &gt; 0), "x", "")</f>
        <v>x</v>
      </c>
      <c r="M109" s="14" t="str">
        <f>IF((COUNTA(CurriculumDetail!M806:M813) &gt; 0), "x", "")</f>
        <v/>
      </c>
      <c r="N109" s="14" t="str">
        <f>IF((COUNTA(CurriculumDetail!N806:N813) &gt; 0), "x", "")</f>
        <v/>
      </c>
      <c r="O109" s="14" t="str">
        <f>IF((COUNTA(CurriculumDetail!O806:O813) &gt; 0), "x", "")</f>
        <v/>
      </c>
      <c r="P109" s="14" t="str">
        <f>IF((COUNTA(CurriculumDetail!P806:P813) &gt; 0), "x", "")</f>
        <v/>
      </c>
      <c r="Q109" s="14" t="str">
        <f>IF((COUNTA(CurriculumDetail!Q806:Q813) &gt; 0), "x", "")</f>
        <v/>
      </c>
      <c r="R109" s="14" t="str">
        <f>IF((COUNTA(CurriculumDetail!R806:R813) &gt; 0), "x", "")</f>
        <v/>
      </c>
      <c r="S109" s="14" t="str">
        <f>IF((COUNTA(CurriculumDetail!S806:S813) &gt; 0), "x", "")</f>
        <v/>
      </c>
      <c r="T109" s="14" t="str">
        <f>IF((COUNTA(CurriculumDetail!T806:T813) &gt; 0), "x", "")</f>
        <v/>
      </c>
      <c r="U109" s="14" t="str">
        <f>IF((COUNTA(CurriculumDetail!U806:U813) &gt; 0), "x", "")</f>
        <v/>
      </c>
      <c r="V109" s="14" t="str">
        <f>IF((COUNTA(CurriculumDetail!V806:V813) &gt; 0), "x", "")</f>
        <v/>
      </c>
      <c r="W109" s="14" t="str">
        <f>IF((COUNTA(CurriculumDetail!W806:W813) &gt; 0), "x", "")</f>
        <v/>
      </c>
      <c r="X109" s="14" t="str">
        <f>IF((COUNTA(CurriculumDetail!X806:X813) &gt; 0), "x", "")</f>
        <v/>
      </c>
      <c r="Y109" s="14" t="str">
        <f>IF((COUNTA(CurriculumDetail!Y806:Y813) &gt; 0), "x", "")</f>
        <v/>
      </c>
      <c r="Z109" s="14" t="str">
        <f>IF((COUNTA(CurriculumDetail!Z806:Z813) &gt; 0), "x", "")</f>
        <v/>
      </c>
      <c r="AA109" s="14" t="str">
        <f>IF((COUNTA(CurriculumDetail!AA806:AA813) &gt; 0), "x", "")</f>
        <v/>
      </c>
      <c r="AB109" s="14" t="str">
        <f>IF((COUNTA(CurriculumDetail!AB806:AB813) &gt; 0), "x", "")</f>
        <v/>
      </c>
      <c r="AC109" s="14" t="str">
        <f>IF((COUNTA(CurriculumDetail!AC806:AC813) &gt; 0), "x", "")</f>
        <v/>
      </c>
      <c r="AD109" s="14" t="str">
        <f>IF((COUNTA(CurriculumDetail!AD806:AD813) &gt; 0), "x", "")</f>
        <v/>
      </c>
      <c r="AE109" s="14" t="str">
        <f>IF((COUNTA(CurriculumDetail!AE806:AE813) &gt; 0), "x", "")</f>
        <v/>
      </c>
      <c r="AF109" s="14" t="str">
        <f>IF((COUNTA(CurriculumDetail!AF806:AF813) &gt; 0), "x", "")</f>
        <v/>
      </c>
      <c r="AG109" s="14" t="str">
        <f>IF((COUNTA(CurriculumDetail!AG806:AG813) &gt; 0), "x", "")</f>
        <v/>
      </c>
      <c r="AH109" s="14" t="str">
        <f>IF((COUNTA(CurriculumDetail!AH806:AH813) &gt; 0), "x", "")</f>
        <v/>
      </c>
      <c r="AI109" s="14" t="str">
        <f>IF((COUNTA(CurriculumDetail!AI806:AI813) &gt; 0), "x", "")</f>
        <v/>
      </c>
      <c r="AJ109" s="14" t="str">
        <f>IF((COUNTA(CurriculumDetail!AJ806:AJ813) &gt; 0), "x", "")</f>
        <v/>
      </c>
    </row>
    <row r="110" spans="1:36">
      <c r="A110" t="s">
        <v>529</v>
      </c>
      <c r="B110" t="s">
        <v>107</v>
      </c>
      <c r="C110">
        <v>0</v>
      </c>
      <c r="D110">
        <v>0</v>
      </c>
      <c r="E110" t="b">
        <f>AND(OR(CurriculumDetail!F816&gt;0,CurriculumDetail!C816&lt;&gt;1),OR(CurriculumDetail!F817&gt;0,CurriculumDetail!C817&lt;&gt;1),OR(CurriculumDetail!F818&gt;0,CurriculumDetail!C818&lt;&gt;1),OR(CurriculumDetail!F819&gt;0,CurriculumDetail!C819&lt;&gt;1))</f>
        <v>1</v>
      </c>
      <c r="F110" t="b">
        <f>AND(OR(CurriculumDetail!F816&gt;0,CurriculumDetail!C816&lt;&gt;2),OR(CurriculumDetail!F817&gt;0,CurriculumDetail!C817&lt;&gt;2),OR(CurriculumDetail!F818&gt;0,CurriculumDetail!C818&lt;&gt;2),OR(CurriculumDetail!F819&gt;0,CurriculumDetail!C819&lt;&gt;2))</f>
        <v>1</v>
      </c>
      <c r="G110" t="str">
        <f>IF((COUNTA(CurriculumDetail!G815:G819) &gt; 0), "x", "")</f>
        <v/>
      </c>
      <c r="H110" s="14" t="str">
        <f>IF((COUNTA(CurriculumDetail!H815:H819) &gt; 0), "x", "")</f>
        <v/>
      </c>
      <c r="I110" s="14" t="str">
        <f>IF((COUNTA(CurriculumDetail!I815:I819) &gt; 0), "x", "")</f>
        <v/>
      </c>
      <c r="J110" s="14" t="str">
        <f>IF((COUNTA(CurriculumDetail!J815:J819) &gt; 0), "x", "")</f>
        <v/>
      </c>
      <c r="K110" s="14" t="str">
        <f>IF((COUNTA(CurriculumDetail!K815:K819) &gt; 0), "x", "")</f>
        <v/>
      </c>
      <c r="L110" s="14" t="str">
        <f>IF((COUNTA(CurriculumDetail!L815:L819) &gt; 0), "x", "")</f>
        <v>x</v>
      </c>
      <c r="M110" s="14" t="str">
        <f>IF((COUNTA(CurriculumDetail!M815:M819) &gt; 0), "x", "")</f>
        <v/>
      </c>
      <c r="N110" s="14" t="str">
        <f>IF((COUNTA(CurriculumDetail!N815:N819) &gt; 0), "x", "")</f>
        <v/>
      </c>
      <c r="O110" s="14" t="str">
        <f>IF((COUNTA(CurriculumDetail!O815:O819) &gt; 0), "x", "")</f>
        <v/>
      </c>
      <c r="P110" s="14" t="str">
        <f>IF((COUNTA(CurriculumDetail!P815:P819) &gt; 0), "x", "")</f>
        <v/>
      </c>
      <c r="Q110" s="14" t="str">
        <f>IF((COUNTA(CurriculumDetail!Q815:Q819) &gt; 0), "x", "")</f>
        <v/>
      </c>
      <c r="R110" s="14" t="str">
        <f>IF((COUNTA(CurriculumDetail!R815:R819) &gt; 0), "x", "")</f>
        <v/>
      </c>
      <c r="S110" s="14" t="str">
        <f>IF((COUNTA(CurriculumDetail!S815:S819) &gt; 0), "x", "")</f>
        <v/>
      </c>
      <c r="T110" s="14" t="str">
        <f>IF((COUNTA(CurriculumDetail!T815:T819) &gt; 0), "x", "")</f>
        <v/>
      </c>
      <c r="U110" s="14" t="str">
        <f>IF((COUNTA(CurriculumDetail!U815:U819) &gt; 0), "x", "")</f>
        <v/>
      </c>
      <c r="V110" s="14" t="str">
        <f>IF((COUNTA(CurriculumDetail!V815:V819) &gt; 0), "x", "")</f>
        <v/>
      </c>
      <c r="W110" s="14" t="str">
        <f>IF((COUNTA(CurriculumDetail!W815:W819) &gt; 0), "x", "")</f>
        <v/>
      </c>
      <c r="X110" s="14" t="str">
        <f>IF((COUNTA(CurriculumDetail!X815:X819) &gt; 0), "x", "")</f>
        <v/>
      </c>
      <c r="Y110" s="14" t="str">
        <f>IF((COUNTA(CurriculumDetail!Y815:Y819) &gt; 0), "x", "")</f>
        <v/>
      </c>
      <c r="Z110" s="14" t="str">
        <f>IF((COUNTA(CurriculumDetail!Z815:Z819) &gt; 0), "x", "")</f>
        <v/>
      </c>
      <c r="AA110" s="14" t="str">
        <f>IF((COUNTA(CurriculumDetail!AA815:AA819) &gt; 0), "x", "")</f>
        <v/>
      </c>
      <c r="AB110" s="14" t="str">
        <f>IF((COUNTA(CurriculumDetail!AB815:AB819) &gt; 0), "x", "")</f>
        <v/>
      </c>
      <c r="AC110" s="14" t="str">
        <f>IF((COUNTA(CurriculumDetail!AC815:AC819) &gt; 0), "x", "")</f>
        <v/>
      </c>
      <c r="AD110" s="14" t="str">
        <f>IF((COUNTA(CurriculumDetail!AD815:AD819) &gt; 0), "x", "")</f>
        <v/>
      </c>
      <c r="AE110" s="14" t="str">
        <f>IF((COUNTA(CurriculumDetail!AE815:AE819) &gt; 0), "x", "")</f>
        <v/>
      </c>
      <c r="AF110" s="14" t="str">
        <f>IF((COUNTA(CurriculumDetail!AF815:AF819) &gt; 0), "x", "")</f>
        <v/>
      </c>
      <c r="AG110" s="14" t="str">
        <f>IF((COUNTA(CurriculumDetail!AG815:AG819) &gt; 0), "x", "")</f>
        <v/>
      </c>
      <c r="AH110" s="14" t="str">
        <f>IF((COUNTA(CurriculumDetail!AH815:AH819) &gt; 0), "x", "")</f>
        <v/>
      </c>
      <c r="AI110" s="14" t="str">
        <f>IF((COUNTA(CurriculumDetail!AI815:AI819) &gt; 0), "x", "")</f>
        <v/>
      </c>
      <c r="AJ110" s="14" t="str">
        <f>IF((COUNTA(CurriculumDetail!AJ815:AJ819) &gt; 0), "x", "")</f>
        <v/>
      </c>
    </row>
    <row r="111" spans="1:36">
      <c r="A111" t="s">
        <v>529</v>
      </c>
      <c r="B111" t="s">
        <v>211</v>
      </c>
      <c r="C111">
        <v>0</v>
      </c>
      <c r="D111">
        <v>0</v>
      </c>
      <c r="E111" t="b">
        <f>AND(OR(CurriculumDetail!F822&gt;0,CurriculumDetail!C822&lt;&gt;1),OR(CurriculumDetail!F823&gt;0,CurriculumDetail!C823&lt;&gt;1),OR(CurriculumDetail!F824&gt;0,CurriculumDetail!C824&lt;&gt;1))</f>
        <v>1</v>
      </c>
      <c r="F111" t="b">
        <f>AND(OR(CurriculumDetail!F822&gt;0,CurriculumDetail!C822&lt;&gt;2),OR(CurriculumDetail!F823&gt;0,CurriculumDetail!C823&lt;&gt;2),OR(CurriculumDetail!F824&gt;0,CurriculumDetail!C824&lt;&gt;2))</f>
        <v>1</v>
      </c>
      <c r="G111" t="str">
        <f>IF((COUNTA(CurriculumDetail!G821:G824) &gt; 0), "x", "")</f>
        <v/>
      </c>
      <c r="H111" s="14" t="str">
        <f>IF((COUNTA(CurriculumDetail!H821:H824) &gt; 0), "x", "")</f>
        <v/>
      </c>
      <c r="I111" s="14" t="str">
        <f>IF((COUNTA(CurriculumDetail!I821:I824) &gt; 0), "x", "")</f>
        <v/>
      </c>
      <c r="J111" s="14" t="str">
        <f>IF((COUNTA(CurriculumDetail!J821:J824) &gt; 0), "x", "")</f>
        <v/>
      </c>
      <c r="K111" s="14" t="str">
        <f>IF((COUNTA(CurriculumDetail!K821:K824) &gt; 0), "x", "")</f>
        <v/>
      </c>
      <c r="L111" s="14" t="str">
        <f>IF((COUNTA(CurriculumDetail!L821:L824) &gt; 0), "x", "")</f>
        <v/>
      </c>
      <c r="M111" s="14" t="str">
        <f>IF((COUNTA(CurriculumDetail!M821:M824) &gt; 0), "x", "")</f>
        <v/>
      </c>
      <c r="N111" s="14" t="str">
        <f>IF((COUNTA(CurriculumDetail!N821:N824) &gt; 0), "x", "")</f>
        <v/>
      </c>
      <c r="O111" s="14" t="str">
        <f>IF((COUNTA(CurriculumDetail!O821:O824) &gt; 0), "x", "")</f>
        <v/>
      </c>
      <c r="P111" s="14" t="str">
        <f>IF((COUNTA(CurriculumDetail!P821:P824) &gt; 0), "x", "")</f>
        <v/>
      </c>
      <c r="Q111" s="14" t="str">
        <f>IF((COUNTA(CurriculumDetail!Q821:Q824) &gt; 0), "x", "")</f>
        <v/>
      </c>
      <c r="R111" s="14" t="str">
        <f>IF((COUNTA(CurriculumDetail!R821:R824) &gt; 0), "x", "")</f>
        <v/>
      </c>
      <c r="S111" s="14" t="str">
        <f>IF((COUNTA(CurriculumDetail!S821:S824) &gt; 0), "x", "")</f>
        <v/>
      </c>
      <c r="T111" s="14" t="str">
        <f>IF((COUNTA(CurriculumDetail!T821:T824) &gt; 0), "x", "")</f>
        <v/>
      </c>
      <c r="U111" s="14" t="str">
        <f>IF((COUNTA(CurriculumDetail!U821:U824) &gt; 0), "x", "")</f>
        <v/>
      </c>
      <c r="V111" s="14" t="str">
        <f>IF((COUNTA(CurriculumDetail!V821:V824) &gt; 0), "x", "")</f>
        <v/>
      </c>
      <c r="W111" s="14" t="str">
        <f>IF((COUNTA(CurriculumDetail!W821:W824) &gt; 0), "x", "")</f>
        <v/>
      </c>
      <c r="X111" s="14" t="str">
        <f>IF((COUNTA(CurriculumDetail!X821:X824) &gt; 0), "x", "")</f>
        <v/>
      </c>
      <c r="Y111" s="14" t="str">
        <f>IF((COUNTA(CurriculumDetail!Y821:Y824) &gt; 0), "x", "")</f>
        <v/>
      </c>
      <c r="Z111" s="14" t="str">
        <f>IF((COUNTA(CurriculumDetail!Z821:Z824) &gt; 0), "x", "")</f>
        <v/>
      </c>
      <c r="AA111" s="14" t="str">
        <f>IF((COUNTA(CurriculumDetail!AA821:AA824) &gt; 0), "x", "")</f>
        <v/>
      </c>
      <c r="AB111" s="14" t="str">
        <f>IF((COUNTA(CurriculumDetail!AB821:AB824) &gt; 0), "x", "")</f>
        <v/>
      </c>
      <c r="AC111" s="14" t="str">
        <f>IF((COUNTA(CurriculumDetail!AC821:AC824) &gt; 0), "x", "")</f>
        <v/>
      </c>
      <c r="AD111" s="14" t="str">
        <f>IF((COUNTA(CurriculumDetail!AD821:AD824) &gt; 0), "x", "")</f>
        <v/>
      </c>
      <c r="AE111" s="14" t="str">
        <f>IF((COUNTA(CurriculumDetail!AE821:AE824) &gt; 0), "x", "")</f>
        <v/>
      </c>
      <c r="AF111" s="14" t="str">
        <f>IF((COUNTA(CurriculumDetail!AF821:AF824) &gt; 0), "x", "")</f>
        <v/>
      </c>
      <c r="AG111" s="14" t="str">
        <f>IF((COUNTA(CurriculumDetail!AG821:AG824) &gt; 0), "x", "")</f>
        <v/>
      </c>
      <c r="AH111" s="14" t="str">
        <f>IF((COUNTA(CurriculumDetail!AH821:AH824) &gt; 0), "x", "")</f>
        <v/>
      </c>
      <c r="AI111" s="14" t="str">
        <f>IF((COUNTA(CurriculumDetail!AI821:AI824) &gt; 0), "x", "")</f>
        <v/>
      </c>
      <c r="AJ111" s="14" t="str">
        <f>IF((COUNTA(CurriculumDetail!AJ821:AJ824) &gt; 0), "x", "")</f>
        <v/>
      </c>
    </row>
    <row r="112" spans="1:36">
      <c r="A112" t="s">
        <v>529</v>
      </c>
      <c r="B112" t="s">
        <v>476</v>
      </c>
      <c r="C112">
        <v>0</v>
      </c>
      <c r="D112">
        <v>0</v>
      </c>
      <c r="E112" t="b">
        <f>AND(OR(CurriculumDetail!F827&gt;0,CurriculumDetail!C827&lt;&gt;1),OR(CurriculumDetail!F828&gt;0,CurriculumDetail!C828&lt;&gt;1),OR(CurriculumDetail!F829&gt;0,CurriculumDetail!C829&lt;&gt;1))</f>
        <v>1</v>
      </c>
      <c r="F112" t="b">
        <f>AND(OR(CurriculumDetail!F827&gt;0,CurriculumDetail!C827&lt;&gt;2),OR(CurriculumDetail!F828&gt;0,CurriculumDetail!C828&lt;&gt;2),OR(CurriculumDetail!F829&gt;0,CurriculumDetail!C829&lt;&gt;2))</f>
        <v>1</v>
      </c>
      <c r="G112" t="str">
        <f>IF((COUNTA(CurriculumDetail!G826:G829) &gt; 0), "x", "")</f>
        <v/>
      </c>
      <c r="H112" s="14" t="str">
        <f>IF((COUNTA(CurriculumDetail!H826:H829) &gt; 0), "x", "")</f>
        <v/>
      </c>
      <c r="I112" s="14" t="str">
        <f>IF((COUNTA(CurriculumDetail!I826:I829) &gt; 0), "x", "")</f>
        <v/>
      </c>
      <c r="J112" s="14" t="str">
        <f>IF((COUNTA(CurriculumDetail!J826:J829) &gt; 0), "x", "")</f>
        <v/>
      </c>
      <c r="K112" s="14" t="str">
        <f>IF((COUNTA(CurriculumDetail!K826:K829) &gt; 0), "x", "")</f>
        <v/>
      </c>
      <c r="L112" s="14" t="str">
        <f>IF((COUNTA(CurriculumDetail!L826:L829) &gt; 0), "x", "")</f>
        <v/>
      </c>
      <c r="M112" s="14" t="str">
        <f>IF((COUNTA(CurriculumDetail!M826:M829) &gt; 0), "x", "")</f>
        <v/>
      </c>
      <c r="N112" s="14" t="str">
        <f>IF((COUNTA(CurriculumDetail!N826:N829) &gt; 0), "x", "")</f>
        <v/>
      </c>
      <c r="O112" s="14" t="str">
        <f>IF((COUNTA(CurriculumDetail!O826:O829) &gt; 0), "x", "")</f>
        <v/>
      </c>
      <c r="P112" s="14" t="str">
        <f>IF((COUNTA(CurriculumDetail!P826:P829) &gt; 0), "x", "")</f>
        <v/>
      </c>
      <c r="Q112" s="14" t="str">
        <f>IF((COUNTA(CurriculumDetail!Q826:Q829) &gt; 0), "x", "")</f>
        <v/>
      </c>
      <c r="R112" s="14" t="str">
        <f>IF((COUNTA(CurriculumDetail!R826:R829) &gt; 0), "x", "")</f>
        <v/>
      </c>
      <c r="S112" s="14" t="str">
        <f>IF((COUNTA(CurriculumDetail!S826:S829) &gt; 0), "x", "")</f>
        <v/>
      </c>
      <c r="T112" s="14" t="str">
        <f>IF((COUNTA(CurriculumDetail!T826:T829) &gt; 0), "x", "")</f>
        <v/>
      </c>
      <c r="U112" s="14" t="str">
        <f>IF((COUNTA(CurriculumDetail!U826:U829) &gt; 0), "x", "")</f>
        <v/>
      </c>
      <c r="V112" s="14" t="str">
        <f>IF((COUNTA(CurriculumDetail!V826:V829) &gt; 0), "x", "")</f>
        <v/>
      </c>
      <c r="W112" s="14" t="str">
        <f>IF((COUNTA(CurriculumDetail!W826:W829) &gt; 0), "x", "")</f>
        <v/>
      </c>
      <c r="X112" s="14" t="str">
        <f>IF((COUNTA(CurriculumDetail!X826:X829) &gt; 0), "x", "")</f>
        <v/>
      </c>
      <c r="Y112" s="14" t="str">
        <f>IF((COUNTA(CurriculumDetail!Y826:Y829) &gt; 0), "x", "")</f>
        <v/>
      </c>
      <c r="Z112" s="14" t="str">
        <f>IF((COUNTA(CurriculumDetail!Z826:Z829) &gt; 0), "x", "")</f>
        <v/>
      </c>
      <c r="AA112" s="14" t="str">
        <f>IF((COUNTA(CurriculumDetail!AA826:AA829) &gt; 0), "x", "")</f>
        <v/>
      </c>
      <c r="AB112" s="14" t="str">
        <f>IF((COUNTA(CurriculumDetail!AB826:AB829) &gt; 0), "x", "")</f>
        <v/>
      </c>
      <c r="AC112" s="14" t="str">
        <f>IF((COUNTA(CurriculumDetail!AC826:AC829) &gt; 0), "x", "")</f>
        <v/>
      </c>
      <c r="AD112" s="14" t="str">
        <f>IF((COUNTA(CurriculumDetail!AD826:AD829) &gt; 0), "x", "")</f>
        <v/>
      </c>
      <c r="AE112" s="14" t="str">
        <f>IF((COUNTA(CurriculumDetail!AE826:AE829) &gt; 0), "x", "")</f>
        <v/>
      </c>
      <c r="AF112" s="14" t="str">
        <f>IF((COUNTA(CurriculumDetail!AF826:AF829) &gt; 0), "x", "")</f>
        <v/>
      </c>
      <c r="AG112" s="14" t="str">
        <f>IF((COUNTA(CurriculumDetail!AG826:AG829) &gt; 0), "x", "")</f>
        <v/>
      </c>
      <c r="AH112" s="14" t="str">
        <f>IF((COUNTA(CurriculumDetail!AH826:AH829) &gt; 0), "x", "")</f>
        <v/>
      </c>
      <c r="AI112" s="14" t="str">
        <f>IF((COUNTA(CurriculumDetail!AI826:AI829) &gt; 0), "x", "")</f>
        <v/>
      </c>
      <c r="AJ112" s="14" t="str">
        <f>IF((COUNTA(CurriculumDetail!AJ826:AJ829) &gt; 0), "x", "")</f>
        <v/>
      </c>
    </row>
    <row r="113" spans="1:36">
      <c r="A113" t="s">
        <v>529</v>
      </c>
      <c r="B113" t="s">
        <v>100</v>
      </c>
      <c r="C113">
        <v>0</v>
      </c>
      <c r="D113">
        <v>0</v>
      </c>
      <c r="E113" t="b">
        <f>AND(OR(CurriculumDetail!F832&gt;0,CurriculumDetail!C832&lt;&gt;1),OR(CurriculumDetail!F833&gt;0,CurriculumDetail!C833&lt;&gt;1))</f>
        <v>1</v>
      </c>
      <c r="F113" t="b">
        <f>AND(OR(CurriculumDetail!F832&gt;0,CurriculumDetail!C832&lt;&gt;2),OR(CurriculumDetail!F833&gt;0,CurriculumDetail!C833&lt;&gt;2))</f>
        <v>1</v>
      </c>
      <c r="G113" t="str">
        <f>IF((COUNTA(CurriculumDetail!G831:G833) &gt; 0), "x", "")</f>
        <v/>
      </c>
      <c r="H113" s="14" t="str">
        <f>IF((COUNTA(CurriculumDetail!H831:H833) &gt; 0), "x", "")</f>
        <v/>
      </c>
      <c r="I113" s="14" t="str">
        <f>IF((COUNTA(CurriculumDetail!I831:I833) &gt; 0), "x", "")</f>
        <v/>
      </c>
      <c r="J113" s="14" t="str">
        <f>IF((COUNTA(CurriculumDetail!J831:J833) &gt; 0), "x", "")</f>
        <v/>
      </c>
      <c r="K113" s="14" t="str">
        <f>IF((COUNTA(CurriculumDetail!K831:K833) &gt; 0), "x", "")</f>
        <v/>
      </c>
      <c r="L113" s="14" t="str">
        <f>IF((COUNTA(CurriculumDetail!L831:L833) &gt; 0), "x", "")</f>
        <v>x</v>
      </c>
      <c r="M113" s="14" t="str">
        <f>IF((COUNTA(CurriculumDetail!M831:M833) &gt; 0), "x", "")</f>
        <v/>
      </c>
      <c r="N113" s="14" t="str">
        <f>IF((COUNTA(CurriculumDetail!N831:N833) &gt; 0), "x", "")</f>
        <v/>
      </c>
      <c r="O113" s="14" t="str">
        <f>IF((COUNTA(CurriculumDetail!O831:O833) &gt; 0), "x", "")</f>
        <v/>
      </c>
      <c r="P113" s="14" t="str">
        <f>IF((COUNTA(CurriculumDetail!P831:P833) &gt; 0), "x", "")</f>
        <v/>
      </c>
      <c r="Q113" s="14" t="str">
        <f>IF((COUNTA(CurriculumDetail!Q831:Q833) &gt; 0), "x", "")</f>
        <v/>
      </c>
      <c r="R113" s="14" t="str">
        <f>IF((COUNTA(CurriculumDetail!R831:R833) &gt; 0), "x", "")</f>
        <v/>
      </c>
      <c r="S113" s="14" t="str">
        <f>IF((COUNTA(CurriculumDetail!S831:S833) &gt; 0), "x", "")</f>
        <v/>
      </c>
      <c r="T113" s="14" t="str">
        <f>IF((COUNTA(CurriculumDetail!T831:T833) &gt; 0), "x", "")</f>
        <v/>
      </c>
      <c r="U113" s="14" t="str">
        <f>IF((COUNTA(CurriculumDetail!U831:U833) &gt; 0), "x", "")</f>
        <v/>
      </c>
      <c r="V113" s="14" t="str">
        <f>IF((COUNTA(CurriculumDetail!V831:V833) &gt; 0), "x", "")</f>
        <v/>
      </c>
      <c r="W113" s="14" t="str">
        <f>IF((COUNTA(CurriculumDetail!W831:W833) &gt; 0), "x", "")</f>
        <v/>
      </c>
      <c r="X113" s="14" t="str">
        <f>IF((COUNTA(CurriculumDetail!X831:X833) &gt; 0), "x", "")</f>
        <v/>
      </c>
      <c r="Y113" s="14" t="str">
        <f>IF((COUNTA(CurriculumDetail!Y831:Y833) &gt; 0), "x", "")</f>
        <v/>
      </c>
      <c r="Z113" s="14" t="str">
        <f>IF((COUNTA(CurriculumDetail!Z831:Z833) &gt; 0), "x", "")</f>
        <v/>
      </c>
      <c r="AA113" s="14" t="str">
        <f>IF((COUNTA(CurriculumDetail!AA831:AA833) &gt; 0), "x", "")</f>
        <v/>
      </c>
      <c r="AB113" s="14" t="str">
        <f>IF((COUNTA(CurriculumDetail!AB831:AB833) &gt; 0), "x", "")</f>
        <v/>
      </c>
      <c r="AC113" s="14" t="str">
        <f>IF((COUNTA(CurriculumDetail!AC831:AC833) &gt; 0), "x", "")</f>
        <v/>
      </c>
      <c r="AD113" s="14" t="str">
        <f>IF((COUNTA(CurriculumDetail!AD831:AD833) &gt; 0), "x", "")</f>
        <v/>
      </c>
      <c r="AE113" s="14" t="str">
        <f>IF((COUNTA(CurriculumDetail!AE831:AE833) &gt; 0), "x", "")</f>
        <v/>
      </c>
      <c r="AF113" s="14" t="str">
        <f>IF((COUNTA(CurriculumDetail!AF831:AF833) &gt; 0), "x", "")</f>
        <v/>
      </c>
      <c r="AG113" s="14" t="str">
        <f>IF((COUNTA(CurriculumDetail!AG831:AG833) &gt; 0), "x", "")</f>
        <v/>
      </c>
      <c r="AH113" s="14" t="str">
        <f>IF((COUNTA(CurriculumDetail!AH831:AH833) &gt; 0), "x", "")</f>
        <v/>
      </c>
      <c r="AI113" s="14" t="str">
        <f>IF((COUNTA(CurriculumDetail!AI831:AI833) &gt; 0), "x", "")</f>
        <v/>
      </c>
      <c r="AJ113" s="14" t="str">
        <f>IF((COUNTA(CurriculumDetail!AJ831:AJ833) &gt; 0), "x", "")</f>
        <v/>
      </c>
    </row>
    <row r="114" spans="1:36">
      <c r="A114" t="s">
        <v>318</v>
      </c>
      <c r="B114" t="s">
        <v>333</v>
      </c>
      <c r="C114">
        <v>0</v>
      </c>
      <c r="D114">
        <v>0</v>
      </c>
      <c r="E114" t="b">
        <f>AND(OR(CurriculumDetail!F799&gt;0,CurriculumDetail!C799&lt;&gt;1),OR(CurriculumDetail!F800&gt;0,CurriculumDetail!C800&lt;&gt;1),OR(CurriculumDetail!F801&gt;0,CurriculumDetail!C801&lt;&gt;1),OR(CurriculumDetail!F802&gt;0,CurriculumDetail!C802&lt;&gt;1))</f>
        <v>1</v>
      </c>
      <c r="F114" t="b">
        <f>AND(OR(CurriculumDetail!F799&gt;0,CurriculumDetail!C799&lt;&gt;2),OR(CurriculumDetail!F800&gt;0,CurriculumDetail!C800&lt;&gt;2),OR(CurriculumDetail!F801&gt;0,CurriculumDetail!C801&lt;&gt;2),OR(CurriculumDetail!F802&gt;0,CurriculumDetail!C802&lt;&gt;2))</f>
        <v>1</v>
      </c>
      <c r="G114" t="str">
        <f>IF((COUNTA(CurriculumDetail!G798:G802) &gt; 0), "x", "")</f>
        <v/>
      </c>
      <c r="H114" s="14" t="str">
        <f>IF((COUNTA(CurriculumDetail!H798:H802) &gt; 0), "x", "")</f>
        <v/>
      </c>
      <c r="I114" s="14" t="str">
        <f>IF((COUNTA(CurriculumDetail!I798:I802) &gt; 0), "x", "")</f>
        <v/>
      </c>
      <c r="J114" s="14" t="str">
        <f>IF((COUNTA(CurriculumDetail!J798:J802) &gt; 0), "x", "")</f>
        <v/>
      </c>
      <c r="K114" s="14" t="str">
        <f>IF((COUNTA(CurriculumDetail!K798:K802) &gt; 0), "x", "")</f>
        <v/>
      </c>
      <c r="L114" s="14" t="str">
        <f>IF((COUNTA(CurriculumDetail!L798:L802) &gt; 0), "x", "")</f>
        <v>x</v>
      </c>
      <c r="M114" s="14" t="str">
        <f>IF((COUNTA(CurriculumDetail!M798:M802) &gt; 0), "x", "")</f>
        <v/>
      </c>
      <c r="N114" s="14" t="str">
        <f>IF((COUNTA(CurriculumDetail!N798:N802) &gt; 0), "x", "")</f>
        <v/>
      </c>
      <c r="O114" s="14" t="str">
        <f>IF((COUNTA(CurriculumDetail!O798:O802) &gt; 0), "x", "")</f>
        <v/>
      </c>
      <c r="P114" s="14" t="str">
        <f>IF((COUNTA(CurriculumDetail!P798:P802) &gt; 0), "x", "")</f>
        <v/>
      </c>
      <c r="Q114" s="14" t="str">
        <f>IF((COUNTA(CurriculumDetail!Q798:Q802) &gt; 0), "x", "")</f>
        <v/>
      </c>
      <c r="R114" s="14" t="str">
        <f>IF((COUNTA(CurriculumDetail!R798:R802) &gt; 0), "x", "")</f>
        <v/>
      </c>
      <c r="S114" s="14" t="str">
        <f>IF((COUNTA(CurriculumDetail!S798:S802) &gt; 0), "x", "")</f>
        <v/>
      </c>
      <c r="T114" s="14" t="str">
        <f>IF((COUNTA(CurriculumDetail!T798:T802) &gt; 0), "x", "")</f>
        <v/>
      </c>
      <c r="U114" s="14" t="str">
        <f>IF((COUNTA(CurriculumDetail!U798:U802) &gt; 0), "x", "")</f>
        <v/>
      </c>
      <c r="V114" s="14" t="str">
        <f>IF((COUNTA(CurriculumDetail!V798:V802) &gt; 0), "x", "")</f>
        <v/>
      </c>
      <c r="W114" s="14" t="str">
        <f>IF((COUNTA(CurriculumDetail!W798:W802) &gt; 0), "x", "")</f>
        <v/>
      </c>
      <c r="X114" s="14" t="str">
        <f>IF((COUNTA(CurriculumDetail!X798:X802) &gt; 0), "x", "")</f>
        <v/>
      </c>
      <c r="Y114" s="14" t="str">
        <f>IF((COUNTA(CurriculumDetail!Y798:Y802) &gt; 0), "x", "")</f>
        <v/>
      </c>
      <c r="Z114" s="14" t="str">
        <f>IF((COUNTA(CurriculumDetail!Z798:Z802) &gt; 0), "x", "")</f>
        <v/>
      </c>
      <c r="AA114" s="14" t="str">
        <f>IF((COUNTA(CurriculumDetail!AA798:AA802) &gt; 0), "x", "")</f>
        <v/>
      </c>
      <c r="AB114" s="14" t="str">
        <f>IF((COUNTA(CurriculumDetail!AB798:AB802) &gt; 0), "x", "")</f>
        <v/>
      </c>
      <c r="AC114" s="14" t="str">
        <f>IF((COUNTA(CurriculumDetail!AC798:AC802) &gt; 0), "x", "")</f>
        <v/>
      </c>
      <c r="AD114" s="14" t="str">
        <f>IF((COUNTA(CurriculumDetail!AD798:AD802) &gt; 0), "x", "")</f>
        <v/>
      </c>
      <c r="AE114" s="14" t="str">
        <f>IF((COUNTA(CurriculumDetail!AE798:AE802) &gt; 0), "x", "")</f>
        <v/>
      </c>
      <c r="AF114" s="14" t="str">
        <f>IF((COUNTA(CurriculumDetail!AF798:AF802) &gt; 0), "x", "")</f>
        <v/>
      </c>
      <c r="AG114" s="14" t="str">
        <f>IF((COUNTA(CurriculumDetail!AG798:AG802) &gt; 0), "x", "")</f>
        <v/>
      </c>
      <c r="AH114" s="14" t="str">
        <f>IF((COUNTA(CurriculumDetail!AH798:AH802) &gt; 0), "x", "")</f>
        <v/>
      </c>
      <c r="AI114" s="14" t="str">
        <f>IF((COUNTA(CurriculumDetail!AI798:AI802) &gt; 0), "x", "")</f>
        <v/>
      </c>
      <c r="AJ114" s="14" t="str">
        <f>IF((COUNTA(CurriculumDetail!AJ798:AJ802) &gt; 0), "x", "")</f>
        <v/>
      </c>
    </row>
    <row r="115" spans="1:36">
      <c r="A115" t="s">
        <v>318</v>
      </c>
      <c r="B115" t="s">
        <v>786</v>
      </c>
      <c r="C115">
        <v>0</v>
      </c>
      <c r="D115">
        <v>0</v>
      </c>
      <c r="E115" t="b">
        <f>AND(OR(CurriculumDetail!F836&gt;0,CurriculumDetail!C836&lt;&gt;1),OR(CurriculumDetail!F837&gt;0,CurriculumDetail!C837&lt;&gt;1),OR(CurriculumDetail!F838&gt;0,CurriculumDetail!C838&lt;&gt;1),OR(CurriculumDetail!F839&gt;0,CurriculumDetail!C839&lt;&gt;1))</f>
        <v>1</v>
      </c>
      <c r="F115" t="b">
        <f>AND(OR(CurriculumDetail!F836&gt;0,CurriculumDetail!C836&lt;&gt;2),OR(CurriculumDetail!F837&gt;0,CurriculumDetail!C837&lt;&gt;2),OR(CurriculumDetail!F838&gt;0,CurriculumDetail!C838&lt;&gt;2),OR(CurriculumDetail!F839&gt;0,CurriculumDetail!C839&lt;&gt;2))</f>
        <v>1</v>
      </c>
      <c r="G115" t="str">
        <f>IF((COUNTA(CurriculumDetail!G835:G839) &gt; 0), "x", "")</f>
        <v/>
      </c>
      <c r="H115" s="14" t="str">
        <f>IF((COUNTA(CurriculumDetail!H835:H839) &gt; 0), "x", "")</f>
        <v/>
      </c>
      <c r="I115" s="14" t="str">
        <f>IF((COUNTA(CurriculumDetail!I835:I839) &gt; 0), "x", "")</f>
        <v/>
      </c>
      <c r="J115" s="14" t="str">
        <f>IF((COUNTA(CurriculumDetail!J835:J839) &gt; 0), "x", "")</f>
        <v/>
      </c>
      <c r="K115" s="14" t="str">
        <f>IF((COUNTA(CurriculumDetail!K835:K839) &gt; 0), "x", "")</f>
        <v/>
      </c>
      <c r="L115" s="14" t="str">
        <f>IF((COUNTA(CurriculumDetail!L835:L839) &gt; 0), "x", "")</f>
        <v/>
      </c>
      <c r="M115" s="14" t="str">
        <f>IF((COUNTA(CurriculumDetail!M835:M839) &gt; 0), "x", "")</f>
        <v/>
      </c>
      <c r="N115" s="14" t="str">
        <f>IF((COUNTA(CurriculumDetail!N835:N839) &gt; 0), "x", "")</f>
        <v/>
      </c>
      <c r="O115" s="14" t="str">
        <f>IF((COUNTA(CurriculumDetail!O835:O839) &gt; 0), "x", "")</f>
        <v/>
      </c>
      <c r="P115" s="14" t="str">
        <f>IF((COUNTA(CurriculumDetail!P835:P839) &gt; 0), "x", "")</f>
        <v/>
      </c>
      <c r="Q115" s="14" t="str">
        <f>IF((COUNTA(CurriculumDetail!Q835:Q839) &gt; 0), "x", "")</f>
        <v/>
      </c>
      <c r="R115" s="14" t="str">
        <f>IF((COUNTA(CurriculumDetail!R835:R839) &gt; 0), "x", "")</f>
        <v/>
      </c>
      <c r="S115" s="14" t="str">
        <f>IF((COUNTA(CurriculumDetail!S835:S839) &gt; 0), "x", "")</f>
        <v/>
      </c>
      <c r="T115" s="14" t="str">
        <f>IF((COUNTA(CurriculumDetail!T835:T839) &gt; 0), "x", "")</f>
        <v/>
      </c>
      <c r="U115" s="14" t="str">
        <f>IF((COUNTA(CurriculumDetail!U835:U839) &gt; 0), "x", "")</f>
        <v/>
      </c>
      <c r="V115" s="14" t="str">
        <f>IF((COUNTA(CurriculumDetail!V835:V839) &gt; 0), "x", "")</f>
        <v/>
      </c>
      <c r="W115" s="14" t="str">
        <f>IF((COUNTA(CurriculumDetail!W835:W839) &gt; 0), "x", "")</f>
        <v/>
      </c>
      <c r="X115" s="14" t="str">
        <f>IF((COUNTA(CurriculumDetail!X835:X839) &gt; 0), "x", "")</f>
        <v/>
      </c>
      <c r="Y115" s="14" t="str">
        <f>IF((COUNTA(CurriculumDetail!Y835:Y839) &gt; 0), "x", "")</f>
        <v/>
      </c>
      <c r="Z115" s="14" t="str">
        <f>IF((COUNTA(CurriculumDetail!Z835:Z839) &gt; 0), "x", "")</f>
        <v/>
      </c>
      <c r="AA115" s="14" t="str">
        <f>IF((COUNTA(CurriculumDetail!AA835:AA839) &gt; 0), "x", "")</f>
        <v/>
      </c>
      <c r="AB115" s="14" t="str">
        <f>IF((COUNTA(CurriculumDetail!AB835:AB839) &gt; 0), "x", "")</f>
        <v/>
      </c>
      <c r="AC115" s="14" t="str">
        <f>IF((COUNTA(CurriculumDetail!AC835:AC839) &gt; 0), "x", "")</f>
        <v/>
      </c>
      <c r="AD115" s="14" t="str">
        <f>IF((COUNTA(CurriculumDetail!AD835:AD839) &gt; 0), "x", "")</f>
        <v/>
      </c>
      <c r="AE115" s="14" t="str">
        <f>IF((COUNTA(CurriculumDetail!AE835:AE839) &gt; 0), "x", "")</f>
        <v/>
      </c>
      <c r="AF115" s="14" t="str">
        <f>IF((COUNTA(CurriculumDetail!AF835:AF839) &gt; 0), "x", "")</f>
        <v/>
      </c>
      <c r="AG115" s="14" t="str">
        <f>IF((COUNTA(CurriculumDetail!AG835:AG839) &gt; 0), "x", "")</f>
        <v/>
      </c>
      <c r="AH115" s="14" t="str">
        <f>IF((COUNTA(CurriculumDetail!AH835:AH839) &gt; 0), "x", "")</f>
        <v/>
      </c>
      <c r="AI115" s="14" t="str">
        <f>IF((COUNTA(CurriculumDetail!AI835:AI839) &gt; 0), "x", "")</f>
        <v/>
      </c>
      <c r="AJ115" s="14" t="str">
        <f>IF((COUNTA(CurriculumDetail!AJ835:AJ839) &gt; 0), "x", "")</f>
        <v/>
      </c>
    </row>
    <row r="116" spans="1:36">
      <c r="A116" t="s">
        <v>318</v>
      </c>
      <c r="B116" t="s">
        <v>749</v>
      </c>
      <c r="C116">
        <v>0</v>
      </c>
      <c r="D116">
        <v>0</v>
      </c>
      <c r="E116" t="b">
        <f>AND(OR(CurriculumDetail!F842&gt;0,CurriculumDetail!C842&lt;&gt;1),OR(CurriculumDetail!F843&gt;0,CurriculumDetail!C843&lt;&gt;1),OR(CurriculumDetail!F844&gt;0,CurriculumDetail!C844&lt;&gt;1),OR(CurriculumDetail!F845&gt;0,CurriculumDetail!C845&lt;&gt;1),OR(CurriculumDetail!F846&gt;0,CurriculumDetail!C846&lt;&gt;1),OR(CurriculumDetail!F847&gt;0,CurriculumDetail!C847&lt;&gt;1))</f>
        <v>1</v>
      </c>
      <c r="F116" t="b">
        <f>AND(OR(CurriculumDetail!F842&gt;0,CurriculumDetail!C842&lt;&gt;2),OR(CurriculumDetail!F843&gt;0,CurriculumDetail!C843&lt;&gt;2),OR(CurriculumDetail!F844&gt;0,CurriculumDetail!C844&lt;&gt;2),OR(CurriculumDetail!F845&gt;0,CurriculumDetail!C845&lt;&gt;2),OR(CurriculumDetail!F846&gt;0,CurriculumDetail!C846&lt;&gt;2),OR(CurriculumDetail!F847&gt;0,CurriculumDetail!C847&lt;&gt;2))</f>
        <v>1</v>
      </c>
      <c r="G116" t="str">
        <f>IF((COUNTA(CurriculumDetail!G841:G847) &gt; 0), "x", "")</f>
        <v/>
      </c>
      <c r="H116" s="14" t="str">
        <f>IF((COUNTA(CurriculumDetail!H841:H847) &gt; 0), "x", "")</f>
        <v/>
      </c>
      <c r="I116" s="14" t="str">
        <f>IF((COUNTA(CurriculumDetail!I841:I847) &gt; 0), "x", "")</f>
        <v/>
      </c>
      <c r="J116" s="14" t="str">
        <f>IF((COUNTA(CurriculumDetail!J841:J847) &gt; 0), "x", "")</f>
        <v/>
      </c>
      <c r="K116" s="14" t="str">
        <f>IF((COUNTA(CurriculumDetail!K841:K847) &gt; 0), "x", "")</f>
        <v/>
      </c>
      <c r="L116" s="14" t="str">
        <f>IF((COUNTA(CurriculumDetail!L841:L847) &gt; 0), "x", "")</f>
        <v/>
      </c>
      <c r="M116" s="14" t="str">
        <f>IF((COUNTA(CurriculumDetail!M841:M847) &gt; 0), "x", "")</f>
        <v/>
      </c>
      <c r="N116" s="14" t="str">
        <f>IF((COUNTA(CurriculumDetail!N841:N847) &gt; 0), "x", "")</f>
        <v/>
      </c>
      <c r="O116" s="14" t="str">
        <f>IF((COUNTA(CurriculumDetail!O841:O847) &gt; 0), "x", "")</f>
        <v/>
      </c>
      <c r="P116" s="14" t="str">
        <f>IF((COUNTA(CurriculumDetail!P841:P847) &gt; 0), "x", "")</f>
        <v>x</v>
      </c>
      <c r="Q116" s="14" t="str">
        <f>IF((COUNTA(CurriculumDetail!Q841:Q847) &gt; 0), "x", "")</f>
        <v/>
      </c>
      <c r="R116" s="14" t="str">
        <f>IF((COUNTA(CurriculumDetail!R841:R847) &gt; 0), "x", "")</f>
        <v/>
      </c>
      <c r="S116" s="14" t="str">
        <f>IF((COUNTA(CurriculumDetail!S841:S847) &gt; 0), "x", "")</f>
        <v/>
      </c>
      <c r="T116" s="14" t="str">
        <f>IF((COUNTA(CurriculumDetail!T841:T847) &gt; 0), "x", "")</f>
        <v/>
      </c>
      <c r="U116" s="14" t="str">
        <f>IF((COUNTA(CurriculumDetail!U841:U847) &gt; 0), "x", "")</f>
        <v/>
      </c>
      <c r="V116" s="14" t="str">
        <f>IF((COUNTA(CurriculumDetail!V841:V847) &gt; 0), "x", "")</f>
        <v/>
      </c>
      <c r="W116" s="14" t="str">
        <f>IF((COUNTA(CurriculumDetail!W841:W847) &gt; 0), "x", "")</f>
        <v/>
      </c>
      <c r="X116" s="14" t="str">
        <f>IF((COUNTA(CurriculumDetail!X841:X847) &gt; 0), "x", "")</f>
        <v/>
      </c>
      <c r="Y116" s="14" t="str">
        <f>IF((COUNTA(CurriculumDetail!Y841:Y847) &gt; 0), "x", "")</f>
        <v/>
      </c>
      <c r="Z116" s="14" t="str">
        <f>IF((COUNTA(CurriculumDetail!Z841:Z847) &gt; 0), "x", "")</f>
        <v/>
      </c>
      <c r="AA116" s="14" t="str">
        <f>IF((COUNTA(CurriculumDetail!AA841:AA847) &gt; 0), "x", "")</f>
        <v/>
      </c>
      <c r="AB116" s="14" t="str">
        <f>IF((COUNTA(CurriculumDetail!AB841:AB847) &gt; 0), "x", "")</f>
        <v/>
      </c>
      <c r="AC116" s="14" t="str">
        <f>IF((COUNTA(CurriculumDetail!AC841:AC847) &gt; 0), "x", "")</f>
        <v/>
      </c>
      <c r="AD116" s="14" t="str">
        <f>IF((COUNTA(CurriculumDetail!AD841:AD847) &gt; 0), "x", "")</f>
        <v/>
      </c>
      <c r="AE116" s="14" t="str">
        <f>IF((COUNTA(CurriculumDetail!AE841:AE847) &gt; 0), "x", "")</f>
        <v/>
      </c>
      <c r="AF116" s="14" t="str">
        <f>IF((COUNTA(CurriculumDetail!AF841:AF847) &gt; 0), "x", "")</f>
        <v/>
      </c>
      <c r="AG116" s="14" t="str">
        <f>IF((COUNTA(CurriculumDetail!AG841:AG847) &gt; 0), "x", "")</f>
        <v/>
      </c>
      <c r="AH116" s="14" t="str">
        <f>IF((COUNTA(CurriculumDetail!AH841:AH847) &gt; 0), "x", "")</f>
        <v/>
      </c>
      <c r="AI116" s="14" t="str">
        <f>IF((COUNTA(CurriculumDetail!AI841:AI847) &gt; 0), "x", "")</f>
        <v/>
      </c>
      <c r="AJ116" s="14" t="str">
        <f>IF((COUNTA(CurriculumDetail!AJ841:AJ847) &gt; 0), "x", "")</f>
        <v/>
      </c>
    </row>
    <row r="117" spans="1:36">
      <c r="A117" t="s">
        <v>318</v>
      </c>
      <c r="B117" t="s">
        <v>333</v>
      </c>
      <c r="C117">
        <v>0</v>
      </c>
      <c r="D117">
        <v>0</v>
      </c>
      <c r="E117" t="b">
        <f>AND(OR(CurriculumDetail!F850&gt;0,CurriculumDetail!C850&lt;&gt;1),OR(CurriculumDetail!F851&gt;0,CurriculumDetail!C851&lt;&gt;1),OR(CurriculumDetail!F852&gt;0,CurriculumDetail!C852&lt;&gt;1),OR(CurriculumDetail!F853&gt;0,CurriculumDetail!C853&lt;&gt;1))</f>
        <v>1</v>
      </c>
      <c r="F117" t="b">
        <f>AND(OR(CurriculumDetail!F850&gt;0,CurriculumDetail!C850&lt;&gt;2),OR(CurriculumDetail!F851&gt;0,CurriculumDetail!C851&lt;&gt;2),OR(CurriculumDetail!F852&gt;0,CurriculumDetail!C852&lt;&gt;2),OR(CurriculumDetail!F853&gt;0,CurriculumDetail!C853&lt;&gt;2))</f>
        <v>1</v>
      </c>
      <c r="G117" t="str">
        <f>IF((COUNTA(CurriculumDetail!G849:G853) &gt; 0), "x", "")</f>
        <v/>
      </c>
      <c r="H117" s="14" t="str">
        <f>IF((COUNTA(CurriculumDetail!H849:H853) &gt; 0), "x", "")</f>
        <v/>
      </c>
      <c r="I117" s="14" t="str">
        <f>IF((COUNTA(CurriculumDetail!I849:I853) &gt; 0), "x", "")</f>
        <v/>
      </c>
      <c r="J117" s="14" t="str">
        <f>IF((COUNTA(CurriculumDetail!J849:J853) &gt; 0), "x", "")</f>
        <v/>
      </c>
      <c r="K117" s="14" t="str">
        <f>IF((COUNTA(CurriculumDetail!K849:K853) &gt; 0), "x", "")</f>
        <v/>
      </c>
      <c r="L117" s="14" t="str">
        <f>IF((COUNTA(CurriculumDetail!L849:L853) &gt; 0), "x", "")</f>
        <v/>
      </c>
      <c r="M117" s="14" t="str">
        <f>IF((COUNTA(CurriculumDetail!M849:M853) &gt; 0), "x", "")</f>
        <v/>
      </c>
      <c r="N117" s="14" t="str">
        <f>IF((COUNTA(CurriculumDetail!N849:N853) &gt; 0), "x", "")</f>
        <v/>
      </c>
      <c r="O117" s="14" t="str">
        <f>IF((COUNTA(CurriculumDetail!O849:O853) &gt; 0), "x", "")</f>
        <v/>
      </c>
      <c r="P117" s="14" t="str">
        <f>IF((COUNTA(CurriculumDetail!P849:P853) &gt; 0), "x", "")</f>
        <v/>
      </c>
      <c r="Q117" s="14" t="str">
        <f>IF((COUNTA(CurriculumDetail!Q849:Q853) &gt; 0), "x", "")</f>
        <v/>
      </c>
      <c r="R117" s="14" t="str">
        <f>IF((COUNTA(CurriculumDetail!R849:R853) &gt; 0), "x", "")</f>
        <v/>
      </c>
      <c r="S117" s="14" t="str">
        <f>IF((COUNTA(CurriculumDetail!S849:S853) &gt; 0), "x", "")</f>
        <v/>
      </c>
      <c r="T117" s="14" t="str">
        <f>IF((COUNTA(CurriculumDetail!T849:T853) &gt; 0), "x", "")</f>
        <v/>
      </c>
      <c r="U117" s="14" t="str">
        <f>IF((COUNTA(CurriculumDetail!U849:U853) &gt; 0), "x", "")</f>
        <v/>
      </c>
      <c r="V117" s="14" t="str">
        <f>IF((COUNTA(CurriculumDetail!V849:V853) &gt; 0), "x", "")</f>
        <v/>
      </c>
      <c r="W117" s="14" t="str">
        <f>IF((COUNTA(CurriculumDetail!W849:W853) &gt; 0), "x", "")</f>
        <v/>
      </c>
      <c r="X117" s="14" t="str">
        <f>IF((COUNTA(CurriculumDetail!X849:X853) &gt; 0), "x", "")</f>
        <v/>
      </c>
      <c r="Y117" s="14" t="str">
        <f>IF((COUNTA(CurriculumDetail!Y849:Y853) &gt; 0), "x", "")</f>
        <v/>
      </c>
      <c r="Z117" s="14" t="str">
        <f>IF((COUNTA(CurriculumDetail!Z849:Z853) &gt; 0), "x", "")</f>
        <v/>
      </c>
      <c r="AA117" s="14" t="str">
        <f>IF((COUNTA(CurriculumDetail!AA849:AA853) &gt; 0), "x", "")</f>
        <v/>
      </c>
      <c r="AB117" s="14" t="str">
        <f>IF((COUNTA(CurriculumDetail!AB849:AB853) &gt; 0), "x", "")</f>
        <v/>
      </c>
      <c r="AC117" s="14" t="str">
        <f>IF((COUNTA(CurriculumDetail!AC849:AC853) &gt; 0), "x", "")</f>
        <v/>
      </c>
      <c r="AD117" s="14" t="str">
        <f>IF((COUNTA(CurriculumDetail!AD849:AD853) &gt; 0), "x", "")</f>
        <v/>
      </c>
      <c r="AE117" s="14" t="str">
        <f>IF((COUNTA(CurriculumDetail!AE849:AE853) &gt; 0), "x", "")</f>
        <v/>
      </c>
      <c r="AF117" s="14" t="str">
        <f>IF((COUNTA(CurriculumDetail!AF849:AF853) &gt; 0), "x", "")</f>
        <v/>
      </c>
      <c r="AG117" s="14" t="str">
        <f>IF((COUNTA(CurriculumDetail!AG849:AG853) &gt; 0), "x", "")</f>
        <v/>
      </c>
      <c r="AH117" s="14" t="str">
        <f>IF((COUNTA(CurriculumDetail!AH849:AH853) &gt; 0), "x", "")</f>
        <v/>
      </c>
      <c r="AI117" s="14" t="str">
        <f>IF((COUNTA(CurriculumDetail!AI849:AI853) &gt; 0), "x", "")</f>
        <v/>
      </c>
      <c r="AJ117" s="14" t="str">
        <f>IF((COUNTA(CurriculumDetail!AJ849:AJ853) &gt; 0), "x", "")</f>
        <v/>
      </c>
    </row>
    <row r="118" spans="1:36">
      <c r="A118" t="s">
        <v>318</v>
      </c>
      <c r="B118" t="s">
        <v>497</v>
      </c>
      <c r="C118">
        <v>0</v>
      </c>
      <c r="D118">
        <v>0</v>
      </c>
      <c r="E118" t="b">
        <f>AND(OR(CurriculumDetail!F856&gt;0,CurriculumDetail!C856&lt;&gt;1),OR(CurriculumDetail!F857&gt;0,CurriculumDetail!C857&lt;&gt;1),OR(CurriculumDetail!F858&gt;0,CurriculumDetail!C858&lt;&gt;1))</f>
        <v>1</v>
      </c>
      <c r="F118" t="b">
        <f>AND(OR(CurriculumDetail!F856&gt;0,CurriculumDetail!C856&lt;&gt;2),OR(CurriculumDetail!F857&gt;0,CurriculumDetail!C857&lt;&gt;2),OR(CurriculumDetail!F858&gt;0,CurriculumDetail!C858&lt;&gt;2))</f>
        <v>1</v>
      </c>
      <c r="G118" t="str">
        <f>IF((COUNTA(CurriculumDetail!G855:G858) &gt; 0), "x", "")</f>
        <v/>
      </c>
      <c r="H118" s="14" t="str">
        <f>IF((COUNTA(CurriculumDetail!H855:H858) &gt; 0), "x", "")</f>
        <v/>
      </c>
      <c r="I118" s="14" t="str">
        <f>IF((COUNTA(CurriculumDetail!I855:I858) &gt; 0), "x", "")</f>
        <v/>
      </c>
      <c r="J118" s="14" t="str">
        <f>IF((COUNTA(CurriculumDetail!J855:J858) &gt; 0), "x", "")</f>
        <v/>
      </c>
      <c r="K118" s="14" t="str">
        <f>IF((COUNTA(CurriculumDetail!K855:K858) &gt; 0), "x", "")</f>
        <v/>
      </c>
      <c r="L118" s="14" t="str">
        <f>IF((COUNTA(CurriculumDetail!L855:L858) &gt; 0), "x", "")</f>
        <v/>
      </c>
      <c r="M118" s="14" t="str">
        <f>IF((COUNTA(CurriculumDetail!M855:M858) &gt; 0), "x", "")</f>
        <v/>
      </c>
      <c r="N118" s="14" t="str">
        <f>IF((COUNTA(CurriculumDetail!N855:N858) &gt; 0), "x", "")</f>
        <v/>
      </c>
      <c r="O118" s="14" t="str">
        <f>IF((COUNTA(CurriculumDetail!O855:O858) &gt; 0), "x", "")</f>
        <v/>
      </c>
      <c r="P118" s="14" t="str">
        <f>IF((COUNTA(CurriculumDetail!P855:P858) &gt; 0), "x", "")</f>
        <v/>
      </c>
      <c r="Q118" s="14" t="str">
        <f>IF((COUNTA(CurriculumDetail!Q855:Q858) &gt; 0), "x", "")</f>
        <v>x</v>
      </c>
      <c r="R118" s="14" t="str">
        <f>IF((COUNTA(CurriculumDetail!R855:R858) &gt; 0), "x", "")</f>
        <v/>
      </c>
      <c r="S118" s="14" t="str">
        <f>IF((COUNTA(CurriculumDetail!S855:S858) &gt; 0), "x", "")</f>
        <v/>
      </c>
      <c r="T118" s="14" t="str">
        <f>IF((COUNTA(CurriculumDetail!T855:T858) &gt; 0), "x", "")</f>
        <v/>
      </c>
      <c r="U118" s="14" t="str">
        <f>IF((COUNTA(CurriculumDetail!U855:U858) &gt; 0), "x", "")</f>
        <v/>
      </c>
      <c r="V118" s="14" t="str">
        <f>IF((COUNTA(CurriculumDetail!V855:V858) &gt; 0), "x", "")</f>
        <v/>
      </c>
      <c r="W118" s="14" t="str">
        <f>IF((COUNTA(CurriculumDetail!W855:W858) &gt; 0), "x", "")</f>
        <v/>
      </c>
      <c r="X118" s="14" t="str">
        <f>IF((COUNTA(CurriculumDetail!X855:X858) &gt; 0), "x", "")</f>
        <v/>
      </c>
      <c r="Y118" s="14" t="str">
        <f>IF((COUNTA(CurriculumDetail!Y855:Y858) &gt; 0), "x", "")</f>
        <v/>
      </c>
      <c r="Z118" s="14" t="str">
        <f>IF((COUNTA(CurriculumDetail!Z855:Z858) &gt; 0), "x", "")</f>
        <v/>
      </c>
      <c r="AA118" s="14" t="str">
        <f>IF((COUNTA(CurriculumDetail!AA855:AA858) &gt; 0), "x", "")</f>
        <v/>
      </c>
      <c r="AB118" s="14" t="str">
        <f>IF((COUNTA(CurriculumDetail!AB855:AB858) &gt; 0), "x", "")</f>
        <v/>
      </c>
      <c r="AC118" s="14" t="str">
        <f>IF((COUNTA(CurriculumDetail!AC855:AC858) &gt; 0), "x", "")</f>
        <v/>
      </c>
      <c r="AD118" s="14" t="str">
        <f>IF((COUNTA(CurriculumDetail!AD855:AD858) &gt; 0), "x", "")</f>
        <v/>
      </c>
      <c r="AE118" s="14" t="str">
        <f>IF((COUNTA(CurriculumDetail!AE855:AE858) &gt; 0), "x", "")</f>
        <v/>
      </c>
      <c r="AF118" s="14" t="str">
        <f>IF((COUNTA(CurriculumDetail!AF855:AF858) &gt; 0), "x", "")</f>
        <v/>
      </c>
      <c r="AG118" s="14" t="str">
        <f>IF((COUNTA(CurriculumDetail!AG855:AG858) &gt; 0), "x", "")</f>
        <v/>
      </c>
      <c r="AH118" s="14" t="str">
        <f>IF((COUNTA(CurriculumDetail!AH855:AH858) &gt; 0), "x", "")</f>
        <v/>
      </c>
      <c r="AI118" s="14" t="str">
        <f>IF((COUNTA(CurriculumDetail!AI855:AI858) &gt; 0), "x", "")</f>
        <v/>
      </c>
      <c r="AJ118" s="14" t="str">
        <f>IF((COUNTA(CurriculumDetail!AJ855:AJ858) &gt; 0), "x", "")</f>
        <v/>
      </c>
    </row>
    <row r="119" spans="1:36">
      <c r="A119" t="s">
        <v>318</v>
      </c>
      <c r="B119" t="s">
        <v>397</v>
      </c>
      <c r="C119">
        <v>0</v>
      </c>
      <c r="D119">
        <v>0</v>
      </c>
      <c r="E119" t="b">
        <f>AND(OR(CurriculumDetail!F861&gt;0,CurriculumDetail!C861&lt;&gt;1),OR(CurriculumDetail!F862&gt;0,CurriculumDetail!C862&lt;&gt;1),OR(CurriculumDetail!F863&gt;0,CurriculumDetail!C863&lt;&gt;1))</f>
        <v>1</v>
      </c>
      <c r="F119" t="b">
        <f>AND(OR(CurriculumDetail!F861&gt;0,CurriculumDetail!C861&lt;&gt;2),OR(CurriculumDetail!F862&gt;0,CurriculumDetail!C862&lt;&gt;2),OR(CurriculumDetail!F863&gt;0,CurriculumDetail!C863&lt;&gt;2))</f>
        <v>1</v>
      </c>
      <c r="G119" t="str">
        <f>IF((COUNTA(CurriculumDetail!G860:G863) &gt; 0), "x", "")</f>
        <v/>
      </c>
      <c r="H119" s="14" t="str">
        <f>IF((COUNTA(CurriculumDetail!H860:H863) &gt; 0), "x", "")</f>
        <v/>
      </c>
      <c r="I119" s="14" t="str">
        <f>IF((COUNTA(CurriculumDetail!I860:I863) &gt; 0), "x", "")</f>
        <v/>
      </c>
      <c r="J119" s="14" t="str">
        <f>IF((COUNTA(CurriculumDetail!J860:J863) &gt; 0), "x", "")</f>
        <v/>
      </c>
      <c r="K119" s="14" t="str">
        <f>IF((COUNTA(CurriculumDetail!K860:K863) &gt; 0), "x", "")</f>
        <v/>
      </c>
      <c r="L119" s="14" t="str">
        <f>IF((COUNTA(CurriculumDetail!L860:L863) &gt; 0), "x", "")</f>
        <v/>
      </c>
      <c r="M119" s="14" t="str">
        <f>IF((COUNTA(CurriculumDetail!M860:M863) &gt; 0), "x", "")</f>
        <v/>
      </c>
      <c r="N119" s="14" t="str">
        <f>IF((COUNTA(CurriculumDetail!N860:N863) &gt; 0), "x", "")</f>
        <v/>
      </c>
      <c r="O119" s="14" t="str">
        <f>IF((COUNTA(CurriculumDetail!O860:O863) &gt; 0), "x", "")</f>
        <v/>
      </c>
      <c r="P119" s="14" t="str">
        <f>IF((COUNTA(CurriculumDetail!P860:P863) &gt; 0), "x", "")</f>
        <v/>
      </c>
      <c r="Q119" s="14" t="str">
        <f>IF((COUNTA(CurriculumDetail!Q860:Q863) &gt; 0), "x", "")</f>
        <v/>
      </c>
      <c r="R119" s="14" t="str">
        <f>IF((COUNTA(CurriculumDetail!R860:R863) &gt; 0), "x", "")</f>
        <v/>
      </c>
      <c r="S119" s="14" t="str">
        <f>IF((COUNTA(CurriculumDetail!S860:S863) &gt; 0), "x", "")</f>
        <v/>
      </c>
      <c r="T119" s="14" t="str">
        <f>IF((COUNTA(CurriculumDetail!T860:T863) &gt; 0), "x", "")</f>
        <v/>
      </c>
      <c r="U119" s="14" t="str">
        <f>IF((COUNTA(CurriculumDetail!U860:U863) &gt; 0), "x", "")</f>
        <v/>
      </c>
      <c r="V119" s="14" t="str">
        <f>IF((COUNTA(CurriculumDetail!V860:V863) &gt; 0), "x", "")</f>
        <v/>
      </c>
      <c r="W119" s="14" t="str">
        <f>IF((COUNTA(CurriculumDetail!W860:W863) &gt; 0), "x", "")</f>
        <v/>
      </c>
      <c r="X119" s="14" t="str">
        <f>IF((COUNTA(CurriculumDetail!X860:X863) &gt; 0), "x", "")</f>
        <v/>
      </c>
      <c r="Y119" s="14" t="str">
        <f>IF((COUNTA(CurriculumDetail!Y860:Y863) &gt; 0), "x", "")</f>
        <v/>
      </c>
      <c r="Z119" s="14" t="str">
        <f>IF((COUNTA(CurriculumDetail!Z860:Z863) &gt; 0), "x", "")</f>
        <v/>
      </c>
      <c r="AA119" s="14" t="str">
        <f>IF((COUNTA(CurriculumDetail!AA860:AA863) &gt; 0), "x", "")</f>
        <v/>
      </c>
      <c r="AB119" s="14" t="str">
        <f>IF((COUNTA(CurriculumDetail!AB860:AB863) &gt; 0), "x", "")</f>
        <v/>
      </c>
      <c r="AC119" s="14" t="str">
        <f>IF((COUNTA(CurriculumDetail!AC860:AC863) &gt; 0), "x", "")</f>
        <v/>
      </c>
      <c r="AD119" s="14" t="str">
        <f>IF((COUNTA(CurriculumDetail!AD860:AD863) &gt; 0), "x", "")</f>
        <v/>
      </c>
      <c r="AE119" s="14" t="str">
        <f>IF((COUNTA(CurriculumDetail!AE860:AE863) &gt; 0), "x", "")</f>
        <v/>
      </c>
      <c r="AF119" s="14" t="str">
        <f>IF((COUNTA(CurriculumDetail!AF860:AF863) &gt; 0), "x", "")</f>
        <v/>
      </c>
      <c r="AG119" s="14" t="str">
        <f>IF((COUNTA(CurriculumDetail!AG860:AG863) &gt; 0), "x", "")</f>
        <v/>
      </c>
      <c r="AH119" s="14" t="str">
        <f>IF((COUNTA(CurriculumDetail!AH860:AH863) &gt; 0), "x", "")</f>
        <v/>
      </c>
      <c r="AI119" s="14" t="str">
        <f>IF((COUNTA(CurriculumDetail!AI860:AI863) &gt; 0), "x", "")</f>
        <v/>
      </c>
      <c r="AJ119" s="14" t="str">
        <f>IF((COUNTA(CurriculumDetail!AJ860:AJ863) &gt; 0), "x", "")</f>
        <v/>
      </c>
    </row>
    <row r="120" spans="1:36">
      <c r="A120" t="s">
        <v>539</v>
      </c>
      <c r="B120" t="s">
        <v>451</v>
      </c>
      <c r="C120">
        <v>1</v>
      </c>
      <c r="D120">
        <v>3</v>
      </c>
      <c r="E120" t="b">
        <f>AND(OR(CurriculumDetail!F826&gt;0,CurriculumDetail!C826&lt;&gt;1),OR(CurriculumDetail!F827&gt;0,CurriculumDetail!C827&lt;&gt;1),OR(CurriculumDetail!F828&gt;0,CurriculumDetail!C828&lt;&gt;1),OR(CurriculumDetail!F829&gt;0,CurriculumDetail!C829&lt;&gt;1),OR(CurriculumDetail!F830&gt;0,CurriculumDetail!C830&lt;&gt;1),OR(CurriculumDetail!F831&gt;0,CurriculumDetail!C831&lt;&gt;1),OR(CurriculumDetail!F832&gt;0,CurriculumDetail!C832&lt;&gt;1),OR(CurriculumDetail!F833&gt;0,CurriculumDetail!C833&lt;&gt;1),OR(CurriculumDetail!F834&gt;0,CurriculumDetail!C834&lt;&gt;1),OR(CurriculumDetail!F835&gt;0,CurriculumDetail!C835&lt;&gt;1),OR(CurriculumDetail!F836&gt;0,CurriculumDetail!C836&lt;&gt;1),OR(CurriculumDetail!F837&gt;0,CurriculumDetail!C837&lt;&gt;1))</f>
        <v>1</v>
      </c>
      <c r="F120" t="b">
        <f>AND(OR(CurriculumDetail!F826&gt;0,CurriculumDetail!C826&lt;&gt;2),OR(CurriculumDetail!F827&gt;0,CurriculumDetail!C827&lt;&gt;2),OR(CurriculumDetail!F828&gt;0,CurriculumDetail!C828&lt;&gt;2),OR(CurriculumDetail!F829&gt;0,CurriculumDetail!C829&lt;&gt;2),OR(CurriculumDetail!F830&gt;0,CurriculumDetail!C830&lt;&gt;2),OR(CurriculumDetail!F831&gt;0,CurriculumDetail!C831&lt;&gt;2),OR(CurriculumDetail!F832&gt;0,CurriculumDetail!C832&lt;&gt;2),OR(CurriculumDetail!F833&gt;0,CurriculumDetail!C833&lt;&gt;2),OR(CurriculumDetail!F834&gt;0,CurriculumDetail!C834&lt;&gt;2),OR(CurriculumDetail!F835&gt;0,CurriculumDetail!C835&lt;&gt;2),OR(CurriculumDetail!F836&gt;0,CurriculumDetail!C836&lt;&gt;2),OR(CurriculumDetail!F837&gt;0,CurriculumDetail!C837&lt;&gt;2))</f>
        <v>1</v>
      </c>
      <c r="G120" t="str">
        <f>IF((COUNTA(CurriculumDetail!G825:G837) &gt; 0), "x", "")</f>
        <v/>
      </c>
      <c r="H120" s="14" t="str">
        <f>IF((COUNTA(CurriculumDetail!H825:H837) &gt; 0), "x", "")</f>
        <v/>
      </c>
      <c r="I120" s="14" t="str">
        <f>IF((COUNTA(CurriculumDetail!I825:I837) &gt; 0), "x", "")</f>
        <v/>
      </c>
      <c r="J120" s="14" t="str">
        <f>IF((COUNTA(CurriculumDetail!J825:J837) &gt; 0), "x", "")</f>
        <v/>
      </c>
      <c r="K120" s="14" t="str">
        <f>IF((COUNTA(CurriculumDetail!K825:K837) &gt; 0), "x", "")</f>
        <v/>
      </c>
      <c r="L120" s="14" t="str">
        <f>IF((COUNTA(CurriculumDetail!L825:L837) &gt; 0), "x", "")</f>
        <v>x</v>
      </c>
      <c r="M120" s="14" t="str">
        <f>IF((COUNTA(CurriculumDetail!M825:M837) &gt; 0), "x", "")</f>
        <v/>
      </c>
      <c r="N120" s="14" t="str">
        <f>IF((COUNTA(CurriculumDetail!N825:N837) &gt; 0), "x", "")</f>
        <v/>
      </c>
      <c r="O120" s="14" t="str">
        <f>IF((COUNTA(CurriculumDetail!O825:O837) &gt; 0), "x", "")</f>
        <v/>
      </c>
      <c r="P120" s="14" t="str">
        <f>IF((COUNTA(CurriculumDetail!P825:P837) &gt; 0), "x", "")</f>
        <v/>
      </c>
      <c r="Q120" s="14" t="str">
        <f>IF((COUNTA(CurriculumDetail!Q825:Q837) &gt; 0), "x", "")</f>
        <v/>
      </c>
      <c r="R120" s="14" t="str">
        <f>IF((COUNTA(CurriculumDetail!R825:R837) &gt; 0), "x", "")</f>
        <v/>
      </c>
      <c r="S120" s="14" t="str">
        <f>IF((COUNTA(CurriculumDetail!S825:S837) &gt; 0), "x", "")</f>
        <v/>
      </c>
      <c r="T120" s="14" t="str">
        <f>IF((COUNTA(CurriculumDetail!T825:T837) &gt; 0), "x", "")</f>
        <v/>
      </c>
      <c r="U120" s="14" t="str">
        <f>IF((COUNTA(CurriculumDetail!U825:U837) &gt; 0), "x", "")</f>
        <v/>
      </c>
      <c r="V120" s="14" t="str">
        <f>IF((COUNTA(CurriculumDetail!V825:V837) &gt; 0), "x", "")</f>
        <v/>
      </c>
      <c r="W120" s="14" t="str">
        <f>IF((COUNTA(CurriculumDetail!W825:W837) &gt; 0), "x", "")</f>
        <v/>
      </c>
      <c r="X120" s="14" t="str">
        <f>IF((COUNTA(CurriculumDetail!X825:X837) &gt; 0), "x", "")</f>
        <v/>
      </c>
      <c r="Y120" s="14" t="str">
        <f>IF((COUNTA(CurriculumDetail!Y825:Y837) &gt; 0), "x", "")</f>
        <v/>
      </c>
      <c r="Z120" s="14" t="str">
        <f>IF((COUNTA(CurriculumDetail!Z825:Z837) &gt; 0), "x", "")</f>
        <v/>
      </c>
      <c r="AA120" s="14" t="str">
        <f>IF((COUNTA(CurriculumDetail!AA825:AA837) &gt; 0), "x", "")</f>
        <v/>
      </c>
      <c r="AB120" s="14" t="str">
        <f>IF((COUNTA(CurriculumDetail!AB825:AB837) &gt; 0), "x", "")</f>
        <v/>
      </c>
      <c r="AC120" s="14" t="str">
        <f>IF((COUNTA(CurriculumDetail!AC825:AC837) &gt; 0), "x", "")</f>
        <v/>
      </c>
      <c r="AD120" s="14" t="str">
        <f>IF((COUNTA(CurriculumDetail!AD825:AD837) &gt; 0), "x", "")</f>
        <v/>
      </c>
      <c r="AE120" s="14" t="str">
        <f>IF((COUNTA(CurriculumDetail!AE825:AE837) &gt; 0), "x", "")</f>
        <v/>
      </c>
      <c r="AF120" s="14" t="str">
        <f>IF((COUNTA(CurriculumDetail!AF825:AF837) &gt; 0), "x", "")</f>
        <v/>
      </c>
      <c r="AG120" s="14" t="str">
        <f>IF((COUNTA(CurriculumDetail!AG825:AG837) &gt; 0), "x", "")</f>
        <v/>
      </c>
      <c r="AH120" s="14" t="str">
        <f>IF((COUNTA(CurriculumDetail!AH825:AH837) &gt; 0), "x", "")</f>
        <v/>
      </c>
      <c r="AI120" s="14" t="str">
        <f>IF((COUNTA(CurriculumDetail!AI825:AI837) &gt; 0), "x", "")</f>
        <v/>
      </c>
      <c r="AJ120" s="14" t="str">
        <f>IF((COUNTA(CurriculumDetail!AJ825:AJ837) &gt; 0), "x", "")</f>
        <v/>
      </c>
    </row>
    <row r="121" spans="1:36">
      <c r="A121" t="s">
        <v>539</v>
      </c>
      <c r="B121" t="s">
        <v>775</v>
      </c>
      <c r="C121">
        <v>2</v>
      </c>
      <c r="D121">
        <v>0</v>
      </c>
      <c r="E121" t="b">
        <f>AND(OR(CurriculumDetail!F866&gt;0,CurriculumDetail!C866&lt;&gt;1),OR(CurriculumDetail!F867&gt;0,CurriculumDetail!C867&lt;&gt;1),OR(CurriculumDetail!F868&gt;0,CurriculumDetail!C868&lt;&gt;1))</f>
        <v>1</v>
      </c>
      <c r="F121" t="b">
        <f>AND(OR(CurriculumDetail!F866&gt;0,CurriculumDetail!C866&lt;&gt;2),OR(CurriculumDetail!F867&gt;0,CurriculumDetail!C867&lt;&gt;2),OR(CurriculumDetail!F868&gt;0,CurriculumDetail!C868&lt;&gt;2))</f>
        <v>1</v>
      </c>
      <c r="G121" t="str">
        <f>IF((COUNTA(CurriculumDetail!G865:G868) &gt; 0), "x", "")</f>
        <v/>
      </c>
      <c r="H121" s="14" t="str">
        <f>IF((COUNTA(CurriculumDetail!H865:H868) &gt; 0), "x", "")</f>
        <v/>
      </c>
      <c r="I121" s="14" t="str">
        <f>IF((COUNTA(CurriculumDetail!I865:I868) &gt; 0), "x", "")</f>
        <v/>
      </c>
      <c r="J121" s="14" t="str">
        <f>IF((COUNTA(CurriculumDetail!J865:J868) &gt; 0), "x", "")</f>
        <v/>
      </c>
      <c r="K121" s="14" t="str">
        <f>IF((COUNTA(CurriculumDetail!K865:K868) &gt; 0), "x", "")</f>
        <v/>
      </c>
      <c r="L121" s="14" t="str">
        <f>IF((COUNTA(CurriculumDetail!L865:L868) &gt; 0), "x", "")</f>
        <v>x</v>
      </c>
      <c r="M121" s="14" t="str">
        <f>IF((COUNTA(CurriculumDetail!M865:M868) &gt; 0), "x", "")</f>
        <v/>
      </c>
      <c r="N121" s="14" t="str">
        <f>IF((COUNTA(CurriculumDetail!N865:N868) &gt; 0), "x", "")</f>
        <v/>
      </c>
      <c r="O121" s="14" t="str">
        <f>IF((COUNTA(CurriculumDetail!O865:O868) &gt; 0), "x", "")</f>
        <v/>
      </c>
      <c r="P121" s="14" t="str">
        <f>IF((COUNTA(CurriculumDetail!P865:P868) &gt; 0), "x", "")</f>
        <v/>
      </c>
      <c r="Q121" s="14" t="str">
        <f>IF((COUNTA(CurriculumDetail!Q865:Q868) &gt; 0), "x", "")</f>
        <v/>
      </c>
      <c r="R121" s="14" t="str">
        <f>IF((COUNTA(CurriculumDetail!R865:R868) &gt; 0), "x", "")</f>
        <v/>
      </c>
      <c r="S121" s="14" t="str">
        <f>IF((COUNTA(CurriculumDetail!S865:S868) &gt; 0), "x", "")</f>
        <v/>
      </c>
      <c r="T121" s="14" t="str">
        <f>IF((COUNTA(CurriculumDetail!T865:T868) &gt; 0), "x", "")</f>
        <v/>
      </c>
      <c r="U121" s="14" t="str">
        <f>IF((COUNTA(CurriculumDetail!U865:U868) &gt; 0), "x", "")</f>
        <v/>
      </c>
      <c r="V121" s="14" t="str">
        <f>IF((COUNTA(CurriculumDetail!V865:V868) &gt; 0), "x", "")</f>
        <v/>
      </c>
      <c r="W121" s="14" t="str">
        <f>IF((COUNTA(CurriculumDetail!W865:W868) &gt; 0), "x", "")</f>
        <v/>
      </c>
      <c r="X121" s="14" t="str">
        <f>IF((COUNTA(CurriculumDetail!X865:X868) &gt; 0), "x", "")</f>
        <v/>
      </c>
      <c r="Y121" s="14" t="str">
        <f>IF((COUNTA(CurriculumDetail!Y865:Y868) &gt; 0), "x", "")</f>
        <v/>
      </c>
      <c r="Z121" s="14" t="str">
        <f>IF((COUNTA(CurriculumDetail!Z865:Z868) &gt; 0), "x", "")</f>
        <v/>
      </c>
      <c r="AA121" s="14" t="str">
        <f>IF((COUNTA(CurriculumDetail!AA865:AA868) &gt; 0), "x", "")</f>
        <v/>
      </c>
      <c r="AB121" s="14" t="str">
        <f>IF((COUNTA(CurriculumDetail!AB865:AB868) &gt; 0), "x", "")</f>
        <v/>
      </c>
      <c r="AC121" s="14" t="str">
        <f>IF((COUNTA(CurriculumDetail!AC865:AC868) &gt; 0), "x", "")</f>
        <v/>
      </c>
      <c r="AD121" s="14" t="str">
        <f>IF((COUNTA(CurriculumDetail!AD865:AD868) &gt; 0), "x", "")</f>
        <v/>
      </c>
      <c r="AE121" s="14" t="str">
        <f>IF((COUNTA(CurriculumDetail!AE865:AE868) &gt; 0), "x", "")</f>
        <v/>
      </c>
      <c r="AF121" s="14" t="str">
        <f>IF((COUNTA(CurriculumDetail!AF865:AF868) &gt; 0), "x", "")</f>
        <v/>
      </c>
      <c r="AG121" s="14" t="str">
        <f>IF((COUNTA(CurriculumDetail!AG865:AG868) &gt; 0), "x", "")</f>
        <v/>
      </c>
      <c r="AH121" s="14" t="str">
        <f>IF((COUNTA(CurriculumDetail!AH865:AH868) &gt; 0), "x", "")</f>
        <v/>
      </c>
      <c r="AI121" s="14" t="str">
        <f>IF((COUNTA(CurriculumDetail!AI865:AI868) &gt; 0), "x", "")</f>
        <v/>
      </c>
      <c r="AJ121" s="14" t="str">
        <f>IF((COUNTA(CurriculumDetail!AJ865:AJ868) &gt; 0), "x", "")</f>
        <v/>
      </c>
    </row>
    <row r="122" spans="1:36">
      <c r="A122" t="s">
        <v>539</v>
      </c>
      <c r="B122" t="s">
        <v>757</v>
      </c>
      <c r="C122">
        <v>1</v>
      </c>
      <c r="D122">
        <v>2</v>
      </c>
      <c r="E122" t="b">
        <f>AND(OR(CurriculumDetail!F871&gt;0,CurriculumDetail!C871&lt;&gt;1),OR(CurriculumDetail!F872&gt;0,CurriculumDetail!C872&lt;&gt;1),OR(CurriculumDetail!F873&gt;0,CurriculumDetail!C873&lt;&gt;1),OR(CurriculumDetail!F874&gt;0,CurriculumDetail!C874&lt;&gt;1))</f>
        <v>1</v>
      </c>
      <c r="F122" t="b">
        <f>AND(OR(CurriculumDetail!F871&gt;0,CurriculumDetail!C871&lt;&gt;2),OR(CurriculumDetail!F872&gt;0,CurriculumDetail!C872&lt;&gt;2),OR(CurriculumDetail!F873&gt;0,CurriculumDetail!C873&lt;&gt;2),OR(CurriculumDetail!F874&gt;0,CurriculumDetail!C874&lt;&gt;2))</f>
        <v>1</v>
      </c>
      <c r="G122" t="str">
        <f>IF((COUNTA(CurriculumDetail!G870:G874) &gt; 0), "x", "")</f>
        <v/>
      </c>
      <c r="H122" s="14" t="str">
        <f>IF((COUNTA(CurriculumDetail!H870:H874) &gt; 0), "x", "")</f>
        <v/>
      </c>
      <c r="I122" s="14" t="str">
        <f>IF((COUNTA(CurriculumDetail!I870:I874) &gt; 0), "x", "")</f>
        <v/>
      </c>
      <c r="J122" s="14" t="str">
        <f>IF((COUNTA(CurriculumDetail!J870:J874) &gt; 0), "x", "")</f>
        <v/>
      </c>
      <c r="K122" s="14" t="str">
        <f>IF((COUNTA(CurriculumDetail!K870:K874) &gt; 0), "x", "")</f>
        <v/>
      </c>
      <c r="L122" s="14" t="str">
        <f>IF((COUNTA(CurriculumDetail!L870:L874) &gt; 0), "x", "")</f>
        <v>x</v>
      </c>
      <c r="M122" s="14" t="str">
        <f>IF((COUNTA(CurriculumDetail!M870:M874) &gt; 0), "x", "")</f>
        <v/>
      </c>
      <c r="N122" s="14" t="str">
        <f>IF((COUNTA(CurriculumDetail!N870:N874) &gt; 0), "x", "")</f>
        <v/>
      </c>
      <c r="O122" s="14" t="str">
        <f>IF((COUNTA(CurriculumDetail!O870:O874) &gt; 0), "x", "")</f>
        <v/>
      </c>
      <c r="P122" s="14" t="str">
        <f>IF((COUNTA(CurriculumDetail!P870:P874) &gt; 0), "x", "")</f>
        <v/>
      </c>
      <c r="Q122" s="14" t="str">
        <f>IF((COUNTA(CurriculumDetail!Q870:Q874) &gt; 0), "x", "")</f>
        <v/>
      </c>
      <c r="R122" s="14" t="str">
        <f>IF((COUNTA(CurriculumDetail!R870:R874) &gt; 0), "x", "")</f>
        <v/>
      </c>
      <c r="S122" s="14" t="str">
        <f>IF((COUNTA(CurriculumDetail!S870:S874) &gt; 0), "x", "")</f>
        <v/>
      </c>
      <c r="T122" s="14" t="str">
        <f>IF((COUNTA(CurriculumDetail!T870:T874) &gt; 0), "x", "")</f>
        <v/>
      </c>
      <c r="U122" s="14" t="str">
        <f>IF((COUNTA(CurriculumDetail!U870:U874) &gt; 0), "x", "")</f>
        <v/>
      </c>
      <c r="V122" s="14" t="str">
        <f>IF((COUNTA(CurriculumDetail!V870:V874) &gt; 0), "x", "")</f>
        <v/>
      </c>
      <c r="W122" s="14" t="str">
        <f>IF((COUNTA(CurriculumDetail!W870:W874) &gt; 0), "x", "")</f>
        <v/>
      </c>
      <c r="X122" s="14" t="str">
        <f>IF((COUNTA(CurriculumDetail!X870:X874) &gt; 0), "x", "")</f>
        <v/>
      </c>
      <c r="Y122" s="14" t="str">
        <f>IF((COUNTA(CurriculumDetail!Y870:Y874) &gt; 0), "x", "")</f>
        <v/>
      </c>
      <c r="Z122" s="14" t="str">
        <f>IF((COUNTA(CurriculumDetail!Z870:Z874) &gt; 0), "x", "")</f>
        <v/>
      </c>
      <c r="AA122" s="14" t="str">
        <f>IF((COUNTA(CurriculumDetail!AA870:AA874) &gt; 0), "x", "")</f>
        <v/>
      </c>
      <c r="AB122" s="14" t="str">
        <f>IF((COUNTA(CurriculumDetail!AB870:AB874) &gt; 0), "x", "")</f>
        <v/>
      </c>
      <c r="AC122" s="14" t="str">
        <f>IF((COUNTA(CurriculumDetail!AC870:AC874) &gt; 0), "x", "")</f>
        <v/>
      </c>
      <c r="AD122" s="14" t="str">
        <f>IF((COUNTA(CurriculumDetail!AD870:AD874) &gt; 0), "x", "")</f>
        <v/>
      </c>
      <c r="AE122" s="14" t="str">
        <f>IF((COUNTA(CurriculumDetail!AE870:AE874) &gt; 0), "x", "")</f>
        <v/>
      </c>
      <c r="AF122" s="14" t="str">
        <f>IF((COUNTA(CurriculumDetail!AF870:AF874) &gt; 0), "x", "")</f>
        <v/>
      </c>
      <c r="AG122" s="14" t="str">
        <f>IF((COUNTA(CurriculumDetail!AG870:AG874) &gt; 0), "x", "")</f>
        <v/>
      </c>
      <c r="AH122" s="14" t="str">
        <f>IF((COUNTA(CurriculumDetail!AH870:AH874) &gt; 0), "x", "")</f>
        <v/>
      </c>
      <c r="AI122" s="14" t="str">
        <f>IF((COUNTA(CurriculumDetail!AI870:AI874) &gt; 0), "x", "")</f>
        <v/>
      </c>
      <c r="AJ122" s="14" t="str">
        <f>IF((COUNTA(CurriculumDetail!AJ870:AJ874) &gt; 0), "x", "")</f>
        <v/>
      </c>
    </row>
    <row r="123" spans="1:36">
      <c r="A123" t="s">
        <v>539</v>
      </c>
      <c r="B123" t="s">
        <v>451</v>
      </c>
      <c r="C123">
        <v>1</v>
      </c>
      <c r="D123">
        <v>3</v>
      </c>
      <c r="E123" t="b">
        <f>AND(OR(CurriculumDetail!F877&gt;0,CurriculumDetail!C877&lt;&gt;1),OR(CurriculumDetail!F878&gt;0,CurriculumDetail!C878&lt;&gt;1),OR(CurriculumDetail!F879&gt;0,CurriculumDetail!C879&lt;&gt;1),OR(CurriculumDetail!F880&gt;0,CurriculumDetail!C880&lt;&gt;1),OR(CurriculumDetail!F881&gt;0,CurriculumDetail!C881&lt;&gt;1),OR(CurriculumDetail!F882&gt;0,CurriculumDetail!C882&lt;&gt;1),OR(CurriculumDetail!F883&gt;0,CurriculumDetail!C883&lt;&gt;1),OR(CurriculumDetail!F884&gt;0,CurriculumDetail!C884&lt;&gt;1),OR(CurriculumDetail!F885&gt;0,CurriculumDetail!C885&lt;&gt;1),OR(CurriculumDetail!F886&gt;0,CurriculumDetail!C886&lt;&gt;1),OR(CurriculumDetail!F887&gt;0,CurriculumDetail!C887&lt;&gt;1),OR(CurriculumDetail!F888&gt;0,CurriculumDetail!C888&lt;&gt;1))</f>
        <v>1</v>
      </c>
      <c r="F123" t="b">
        <f>AND(OR(CurriculumDetail!F877&gt;0,CurriculumDetail!C877&lt;&gt;2),OR(CurriculumDetail!F878&gt;0,CurriculumDetail!C878&lt;&gt;2),OR(CurriculumDetail!F879&gt;0,CurriculumDetail!C879&lt;&gt;2),OR(CurriculumDetail!F880&gt;0,CurriculumDetail!C880&lt;&gt;2),OR(CurriculumDetail!F881&gt;0,CurriculumDetail!C881&lt;&gt;2),OR(CurriculumDetail!F882&gt;0,CurriculumDetail!C882&lt;&gt;2),OR(CurriculumDetail!F883&gt;0,CurriculumDetail!C883&lt;&gt;2),OR(CurriculumDetail!F884&gt;0,CurriculumDetail!C884&lt;&gt;2),OR(CurriculumDetail!F885&gt;0,CurriculumDetail!C885&lt;&gt;2),OR(CurriculumDetail!F886&gt;0,CurriculumDetail!C886&lt;&gt;2),OR(CurriculumDetail!F887&gt;0,CurriculumDetail!C887&lt;&gt;2),OR(CurriculumDetail!F888&gt;0,CurriculumDetail!C888&lt;&gt;2))</f>
        <v>0</v>
      </c>
      <c r="G123" t="str">
        <f>IF((COUNTA(CurriculumDetail!G876:G888) &gt; 0), "x", "")</f>
        <v/>
      </c>
      <c r="H123" s="14" t="str">
        <f>IF((COUNTA(CurriculumDetail!H876:H888) &gt; 0), "x", "")</f>
        <v/>
      </c>
      <c r="I123" s="14" t="str">
        <f>IF((COUNTA(CurriculumDetail!I876:I888) &gt; 0), "x", "")</f>
        <v/>
      </c>
      <c r="J123" s="14" t="str">
        <f>IF((COUNTA(CurriculumDetail!J876:J888) &gt; 0), "x", "")</f>
        <v/>
      </c>
      <c r="K123" s="14" t="str">
        <f>IF((COUNTA(CurriculumDetail!K876:K888) &gt; 0), "x", "")</f>
        <v/>
      </c>
      <c r="L123" s="14" t="str">
        <f>IF((COUNTA(CurriculumDetail!L876:L888) &gt; 0), "x", "")</f>
        <v>x</v>
      </c>
      <c r="M123" s="14" t="str">
        <f>IF((COUNTA(CurriculumDetail!M876:M888) &gt; 0), "x", "")</f>
        <v/>
      </c>
      <c r="N123" s="14" t="str">
        <f>IF((COUNTA(CurriculumDetail!N876:N888) &gt; 0), "x", "")</f>
        <v/>
      </c>
      <c r="O123" s="14" t="str">
        <f>IF((COUNTA(CurriculumDetail!O876:O888) &gt; 0), "x", "")</f>
        <v/>
      </c>
      <c r="P123" s="14" t="str">
        <f>IF((COUNTA(CurriculumDetail!P876:P888) &gt; 0), "x", "")</f>
        <v/>
      </c>
      <c r="Q123" s="14" t="str">
        <f>IF((COUNTA(CurriculumDetail!Q876:Q888) &gt; 0), "x", "")</f>
        <v/>
      </c>
      <c r="R123" s="14" t="str">
        <f>IF((COUNTA(CurriculumDetail!R876:R888) &gt; 0), "x", "")</f>
        <v/>
      </c>
      <c r="S123" s="14" t="str">
        <f>IF((COUNTA(CurriculumDetail!S876:S888) &gt; 0), "x", "")</f>
        <v/>
      </c>
      <c r="T123" s="14" t="str">
        <f>IF((COUNTA(CurriculumDetail!T876:T888) &gt; 0), "x", "")</f>
        <v/>
      </c>
      <c r="U123" s="14" t="str">
        <f>IF((COUNTA(CurriculumDetail!U876:U888) &gt; 0), "x", "")</f>
        <v/>
      </c>
      <c r="V123" s="14" t="str">
        <f>IF((COUNTA(CurriculumDetail!V876:V888) &gt; 0), "x", "")</f>
        <v/>
      </c>
      <c r="W123" s="14" t="str">
        <f>IF((COUNTA(CurriculumDetail!W876:W888) &gt; 0), "x", "")</f>
        <v/>
      </c>
      <c r="X123" s="14" t="str">
        <f>IF((COUNTA(CurriculumDetail!X876:X888) &gt; 0), "x", "")</f>
        <v/>
      </c>
      <c r="Y123" s="14" t="str">
        <f>IF((COUNTA(CurriculumDetail!Y876:Y888) &gt; 0), "x", "")</f>
        <v/>
      </c>
      <c r="Z123" s="14" t="str">
        <f>IF((COUNTA(CurriculumDetail!Z876:Z888) &gt; 0), "x", "")</f>
        <v/>
      </c>
      <c r="AA123" s="14" t="str">
        <f>IF((COUNTA(CurriculumDetail!AA876:AA888) &gt; 0), "x", "")</f>
        <v/>
      </c>
      <c r="AB123" s="14" t="str">
        <f>IF((COUNTA(CurriculumDetail!AB876:AB888) &gt; 0), "x", "")</f>
        <v/>
      </c>
      <c r="AC123" s="14" t="str">
        <f>IF((COUNTA(CurriculumDetail!AC876:AC888) &gt; 0), "x", "")</f>
        <v/>
      </c>
      <c r="AD123" s="14" t="str">
        <f>IF((COUNTA(CurriculumDetail!AD876:AD888) &gt; 0), "x", "")</f>
        <v/>
      </c>
      <c r="AE123" s="14" t="str">
        <f>IF((COUNTA(CurriculumDetail!AE876:AE888) &gt; 0), "x", "")</f>
        <v/>
      </c>
      <c r="AF123" s="14" t="str">
        <f>IF((COUNTA(CurriculumDetail!AF876:AF888) &gt; 0), "x", "")</f>
        <v/>
      </c>
      <c r="AG123" s="14" t="str">
        <f>IF((COUNTA(CurriculumDetail!AG876:AG888) &gt; 0), "x", "")</f>
        <v/>
      </c>
      <c r="AH123" s="14" t="str">
        <f>IF((COUNTA(CurriculumDetail!AH876:AH888) &gt; 0), "x", "")</f>
        <v/>
      </c>
      <c r="AI123" s="14" t="str">
        <f>IF((COUNTA(CurriculumDetail!AI876:AI888) &gt; 0), "x", "")</f>
        <v/>
      </c>
      <c r="AJ123" s="14" t="str">
        <f>IF((COUNTA(CurriculumDetail!AJ876:AJ888) &gt; 0), "x", "")</f>
        <v/>
      </c>
    </row>
    <row r="124" spans="1:36">
      <c r="A124" t="s">
        <v>539</v>
      </c>
      <c r="B124" t="s">
        <v>435</v>
      </c>
      <c r="C124">
        <v>0</v>
      </c>
      <c r="D124">
        <v>3</v>
      </c>
      <c r="E124" t="b">
        <f>AND(OR(CurriculumDetail!F891&gt;0,CurriculumDetail!C891&lt;&gt;1),OR(CurriculumDetail!F892&gt;0,CurriculumDetail!C892&lt;&gt;1),OR(CurriculumDetail!F893&gt;0,CurriculumDetail!C893&lt;&gt;1),OR(CurriculumDetail!F894&gt;0,CurriculumDetail!C894&lt;&gt;1),OR(CurriculumDetail!F895&gt;0,CurriculumDetail!C895&lt;&gt;1),OR(CurriculumDetail!F896&gt;0,CurriculumDetail!C896&lt;&gt;1),OR(CurriculumDetail!F897&gt;0,CurriculumDetail!C897&lt;&gt;1),OR(CurriculumDetail!F898&gt;0,CurriculumDetail!C898&lt;&gt;1),OR(CurriculumDetail!F899&gt;0,CurriculumDetail!C899&lt;&gt;1),OR(CurriculumDetail!F900&gt;0,CurriculumDetail!C900&lt;&gt;1))</f>
        <v>1</v>
      </c>
      <c r="F124" t="b">
        <f>AND(OR(CurriculumDetail!F891&gt;0,CurriculumDetail!C891&lt;&gt;2),OR(CurriculumDetail!F892&gt;0,CurriculumDetail!C892&lt;&gt;2),OR(CurriculumDetail!F893&gt;0,CurriculumDetail!C893&lt;&gt;2),OR(CurriculumDetail!F894&gt;0,CurriculumDetail!C894&lt;&gt;2),OR(CurriculumDetail!F895&gt;0,CurriculumDetail!C895&lt;&gt;2),OR(CurriculumDetail!F896&gt;0,CurriculumDetail!C896&lt;&gt;2),OR(CurriculumDetail!F897&gt;0,CurriculumDetail!C897&lt;&gt;2),OR(CurriculumDetail!F898&gt;0,CurriculumDetail!C898&lt;&gt;2),OR(CurriculumDetail!F899&gt;0,CurriculumDetail!C899&lt;&gt;2),OR(CurriculumDetail!F900&gt;0,CurriculumDetail!C900&lt;&gt;2))</f>
        <v>0</v>
      </c>
      <c r="G124" t="str">
        <f>IF((COUNTA(CurriculumDetail!G890:G900) &gt; 0), "x", "")</f>
        <v/>
      </c>
      <c r="H124" s="14" t="str">
        <f>IF((COUNTA(CurriculumDetail!H890:H900) &gt; 0), "x", "")</f>
        <v/>
      </c>
      <c r="I124" s="14" t="str">
        <f>IF((COUNTA(CurriculumDetail!I890:I900) &gt; 0), "x", "")</f>
        <v/>
      </c>
      <c r="J124" s="14" t="str">
        <f>IF((COUNTA(CurriculumDetail!J890:J900) &gt; 0), "x", "")</f>
        <v/>
      </c>
      <c r="K124" s="14" t="str">
        <f>IF((COUNTA(CurriculumDetail!K890:K900) &gt; 0), "x", "")</f>
        <v/>
      </c>
      <c r="L124" s="14" t="str">
        <f>IF((COUNTA(CurriculumDetail!L890:L900) &gt; 0), "x", "")</f>
        <v>x</v>
      </c>
      <c r="M124" s="14" t="str">
        <f>IF((COUNTA(CurriculumDetail!M890:M900) &gt; 0), "x", "")</f>
        <v/>
      </c>
      <c r="N124" s="14" t="str">
        <f>IF((COUNTA(CurriculumDetail!N890:N900) &gt; 0), "x", "")</f>
        <v/>
      </c>
      <c r="O124" s="14" t="str">
        <f>IF((COUNTA(CurriculumDetail!O890:O900) &gt; 0), "x", "")</f>
        <v/>
      </c>
      <c r="P124" s="14" t="str">
        <f>IF((COUNTA(CurriculumDetail!P890:P900) &gt; 0), "x", "")</f>
        <v/>
      </c>
      <c r="Q124" s="14" t="str">
        <f>IF((COUNTA(CurriculumDetail!Q890:Q900) &gt; 0), "x", "")</f>
        <v/>
      </c>
      <c r="R124" s="14" t="str">
        <f>IF((COUNTA(CurriculumDetail!R890:R900) &gt; 0), "x", "")</f>
        <v/>
      </c>
      <c r="S124" s="14" t="str">
        <f>IF((COUNTA(CurriculumDetail!S890:S900) &gt; 0), "x", "")</f>
        <v/>
      </c>
      <c r="T124" s="14" t="str">
        <f>IF((COUNTA(CurriculumDetail!T890:T900) &gt; 0), "x", "")</f>
        <v/>
      </c>
      <c r="U124" s="14" t="str">
        <f>IF((COUNTA(CurriculumDetail!U890:U900) &gt; 0), "x", "")</f>
        <v/>
      </c>
      <c r="V124" s="14" t="str">
        <f>IF((COUNTA(CurriculumDetail!V890:V900) &gt; 0), "x", "")</f>
        <v/>
      </c>
      <c r="W124" s="14" t="str">
        <f>IF((COUNTA(CurriculumDetail!W890:W900) &gt; 0), "x", "")</f>
        <v/>
      </c>
      <c r="X124" s="14" t="str">
        <f>IF((COUNTA(CurriculumDetail!X890:X900) &gt; 0), "x", "")</f>
        <v/>
      </c>
      <c r="Y124" s="14" t="str">
        <f>IF((COUNTA(CurriculumDetail!Y890:Y900) &gt; 0), "x", "")</f>
        <v/>
      </c>
      <c r="Z124" s="14" t="str">
        <f>IF((COUNTA(CurriculumDetail!Z890:Z900) &gt; 0), "x", "")</f>
        <v/>
      </c>
      <c r="AA124" s="14" t="str">
        <f>IF((COUNTA(CurriculumDetail!AA890:AA900) &gt; 0), "x", "")</f>
        <v/>
      </c>
      <c r="AB124" s="14" t="str">
        <f>IF((COUNTA(CurriculumDetail!AB890:AB900) &gt; 0), "x", "")</f>
        <v/>
      </c>
      <c r="AC124" s="14" t="str">
        <f>IF((COUNTA(CurriculumDetail!AC890:AC900) &gt; 0), "x", "")</f>
        <v/>
      </c>
      <c r="AD124" s="14" t="str">
        <f>IF((COUNTA(CurriculumDetail!AD890:AD900) &gt; 0), "x", "")</f>
        <v/>
      </c>
      <c r="AE124" s="14" t="str">
        <f>IF((COUNTA(CurriculumDetail!AE890:AE900) &gt; 0), "x", "")</f>
        <v/>
      </c>
      <c r="AF124" s="14" t="str">
        <f>IF((COUNTA(CurriculumDetail!AF890:AF900) &gt; 0), "x", "")</f>
        <v/>
      </c>
      <c r="AG124" s="14" t="str">
        <f>IF((COUNTA(CurriculumDetail!AG890:AG900) &gt; 0), "x", "")</f>
        <v/>
      </c>
      <c r="AH124" s="14" t="str">
        <f>IF((COUNTA(CurriculumDetail!AH890:AH900) &gt; 0), "x", "")</f>
        <v/>
      </c>
      <c r="AI124" s="14" t="str">
        <f>IF((COUNTA(CurriculumDetail!AI890:AI900) &gt; 0), "x", "")</f>
        <v/>
      </c>
      <c r="AJ124" s="14" t="str">
        <f>IF((COUNTA(CurriculumDetail!AJ890:AJ900) &gt; 0), "x", "")</f>
        <v/>
      </c>
    </row>
    <row r="125" spans="1:36">
      <c r="A125" t="s">
        <v>539</v>
      </c>
      <c r="B125" t="s">
        <v>363</v>
      </c>
      <c r="C125">
        <v>1</v>
      </c>
      <c r="D125">
        <v>2</v>
      </c>
      <c r="E125" t="b">
        <f>AND(OR(CurriculumDetail!F903&gt;0,CurriculumDetail!C903&lt;&gt;1),OR(CurriculumDetail!F904&gt;0,CurriculumDetail!C904&lt;&gt;1),OR(CurriculumDetail!F905&gt;0,CurriculumDetail!C905&lt;&gt;1),OR(CurriculumDetail!F906&gt;0,CurriculumDetail!C906&lt;&gt;1),OR(CurriculumDetail!F907&gt;0,CurriculumDetail!C907&lt;&gt;1),OR(CurriculumDetail!F908&gt;0,CurriculumDetail!C908&lt;&gt;1))</f>
        <v>1</v>
      </c>
      <c r="F125" t="b">
        <f>AND(OR(CurriculumDetail!F903&gt;0,CurriculumDetail!C903&lt;&gt;2),OR(CurriculumDetail!F904&gt;0,CurriculumDetail!C904&lt;&gt;2),OR(CurriculumDetail!F905&gt;0,CurriculumDetail!C905&lt;&gt;2),OR(CurriculumDetail!F906&gt;0,CurriculumDetail!C906&lt;&gt;2),OR(CurriculumDetail!F907&gt;0,CurriculumDetail!C907&lt;&gt;2),OR(CurriculumDetail!F908&gt;0,CurriculumDetail!C908&lt;&gt;2))</f>
        <v>1</v>
      </c>
      <c r="G125" t="str">
        <f>IF((COUNTA(CurriculumDetail!G902:G908) &gt; 0), "x", "")</f>
        <v/>
      </c>
      <c r="H125" s="14" t="str">
        <f>IF((COUNTA(CurriculumDetail!H902:H908) &gt; 0), "x", "")</f>
        <v/>
      </c>
      <c r="I125" s="14" t="str">
        <f>IF((COUNTA(CurriculumDetail!I902:I908) &gt; 0), "x", "")</f>
        <v/>
      </c>
      <c r="J125" s="14" t="str">
        <f>IF((COUNTA(CurriculumDetail!J902:J908) &gt; 0), "x", "")</f>
        <v/>
      </c>
      <c r="K125" s="14" t="str">
        <f>IF((COUNTA(CurriculumDetail!K902:K908) &gt; 0), "x", "")</f>
        <v/>
      </c>
      <c r="L125" s="14" t="str">
        <f>IF((COUNTA(CurriculumDetail!L902:L908) &gt; 0), "x", "")</f>
        <v>x</v>
      </c>
      <c r="M125" s="14" t="str">
        <f>IF((COUNTA(CurriculumDetail!M902:M908) &gt; 0), "x", "")</f>
        <v/>
      </c>
      <c r="N125" s="14" t="str">
        <f>IF((COUNTA(CurriculumDetail!N902:N908) &gt; 0), "x", "")</f>
        <v/>
      </c>
      <c r="O125" s="14" t="str">
        <f>IF((COUNTA(CurriculumDetail!O902:O908) &gt; 0), "x", "")</f>
        <v/>
      </c>
      <c r="P125" s="14" t="str">
        <f>IF((COUNTA(CurriculumDetail!P902:P908) &gt; 0), "x", "")</f>
        <v/>
      </c>
      <c r="Q125" s="14" t="str">
        <f>IF((COUNTA(CurriculumDetail!Q902:Q908) &gt; 0), "x", "")</f>
        <v/>
      </c>
      <c r="R125" s="14" t="str">
        <f>IF((COUNTA(CurriculumDetail!R902:R908) &gt; 0), "x", "")</f>
        <v/>
      </c>
      <c r="S125" s="14" t="str">
        <f>IF((COUNTA(CurriculumDetail!S902:S908) &gt; 0), "x", "")</f>
        <v/>
      </c>
      <c r="T125" s="14" t="str">
        <f>IF((COUNTA(CurriculumDetail!T902:T908) &gt; 0), "x", "")</f>
        <v/>
      </c>
      <c r="U125" s="14" t="str">
        <f>IF((COUNTA(CurriculumDetail!U902:U908) &gt; 0), "x", "")</f>
        <v/>
      </c>
      <c r="V125" s="14" t="str">
        <f>IF((COUNTA(CurriculumDetail!V902:V908) &gt; 0), "x", "")</f>
        <v/>
      </c>
      <c r="W125" s="14" t="str">
        <f>IF((COUNTA(CurriculumDetail!W902:W908) &gt; 0), "x", "")</f>
        <v/>
      </c>
      <c r="X125" s="14" t="str">
        <f>IF((COUNTA(CurriculumDetail!X902:X908) &gt; 0), "x", "")</f>
        <v/>
      </c>
      <c r="Y125" s="14" t="str">
        <f>IF((COUNTA(CurriculumDetail!Y902:Y908) &gt; 0), "x", "")</f>
        <v/>
      </c>
      <c r="Z125" s="14" t="str">
        <f>IF((COUNTA(CurriculumDetail!Z902:Z908) &gt; 0), "x", "")</f>
        <v/>
      </c>
      <c r="AA125" s="14" t="str">
        <f>IF((COUNTA(CurriculumDetail!AA902:AA908) &gt; 0), "x", "")</f>
        <v/>
      </c>
      <c r="AB125" s="14" t="str">
        <f>IF((COUNTA(CurriculumDetail!AB902:AB908) &gt; 0), "x", "")</f>
        <v/>
      </c>
      <c r="AC125" s="14" t="str">
        <f>IF((COUNTA(CurriculumDetail!AC902:AC908) &gt; 0), "x", "")</f>
        <v/>
      </c>
      <c r="AD125" s="14" t="str">
        <f>IF((COUNTA(CurriculumDetail!AD902:AD908) &gt; 0), "x", "")</f>
        <v/>
      </c>
      <c r="AE125" s="14" t="str">
        <f>IF((COUNTA(CurriculumDetail!AE902:AE908) &gt; 0), "x", "")</f>
        <v/>
      </c>
      <c r="AF125" s="14" t="str">
        <f>IF((COUNTA(CurriculumDetail!AF902:AF908) &gt; 0), "x", "")</f>
        <v/>
      </c>
      <c r="AG125" s="14" t="str">
        <f>IF((COUNTA(CurriculumDetail!AG902:AG908) &gt; 0), "x", "")</f>
        <v/>
      </c>
      <c r="AH125" s="14" t="str">
        <f>IF((COUNTA(CurriculumDetail!AH902:AH908) &gt; 0), "x", "")</f>
        <v/>
      </c>
      <c r="AI125" s="14" t="str">
        <f>IF((COUNTA(CurriculumDetail!AI902:AI908) &gt; 0), "x", "")</f>
        <v/>
      </c>
      <c r="AJ125" s="14" t="str">
        <f>IF((COUNTA(CurriculumDetail!AJ902:AJ908) &gt; 0), "x", "")</f>
        <v/>
      </c>
    </row>
    <row r="126" spans="1:36">
      <c r="A126" t="s">
        <v>539</v>
      </c>
      <c r="B126" t="s">
        <v>638</v>
      </c>
      <c r="C126">
        <v>0</v>
      </c>
      <c r="D126">
        <v>0</v>
      </c>
      <c r="E126" t="b">
        <f>AND(OR(CurriculumDetail!F911&gt;0,CurriculumDetail!C911&lt;&gt;1),OR(CurriculumDetail!F912&gt;0,CurriculumDetail!C912&lt;&gt;1),OR(CurriculumDetail!F913&gt;0,CurriculumDetail!C913&lt;&gt;1),OR(CurriculumDetail!F914&gt;0,CurriculumDetail!C914&lt;&gt;1),OR(CurriculumDetail!F915&gt;0,CurriculumDetail!C915&lt;&gt;1),OR(CurriculumDetail!F916&gt;0,CurriculumDetail!C916&lt;&gt;1),OR(CurriculumDetail!F917&gt;0,CurriculumDetail!C917&lt;&gt;1))</f>
        <v>1</v>
      </c>
      <c r="F126" t="b">
        <f>AND(OR(CurriculumDetail!F911&gt;0,CurriculumDetail!C911&lt;&gt;2),OR(CurriculumDetail!F912&gt;0,CurriculumDetail!C912&lt;&gt;2),OR(CurriculumDetail!F913&gt;0,CurriculumDetail!C913&lt;&gt;2),OR(CurriculumDetail!F914&gt;0,CurriculumDetail!C914&lt;&gt;2),OR(CurriculumDetail!F915&gt;0,CurriculumDetail!C915&lt;&gt;2),OR(CurriculumDetail!F916&gt;0,CurriculumDetail!C916&lt;&gt;2),OR(CurriculumDetail!F917&gt;0,CurriculumDetail!C917&lt;&gt;2))</f>
        <v>1</v>
      </c>
      <c r="G126" t="str">
        <f>IF((COUNTA(CurriculumDetail!G910:G917) &gt; 0), "x", "")</f>
        <v/>
      </c>
      <c r="H126" s="14" t="str">
        <f>IF((COUNTA(CurriculumDetail!H910:H917) &gt; 0), "x", "")</f>
        <v/>
      </c>
      <c r="I126" s="14" t="str">
        <f>IF((COUNTA(CurriculumDetail!I910:I917) &gt; 0), "x", "")</f>
        <v/>
      </c>
      <c r="J126" s="14" t="str">
        <f>IF((COUNTA(CurriculumDetail!J910:J917) &gt; 0), "x", "")</f>
        <v/>
      </c>
      <c r="K126" s="14" t="str">
        <f>IF((COUNTA(CurriculumDetail!K910:K917) &gt; 0), "x", "")</f>
        <v/>
      </c>
      <c r="L126" s="14" t="str">
        <f>IF((COUNTA(CurriculumDetail!L910:L917) &gt; 0), "x", "")</f>
        <v>x</v>
      </c>
      <c r="M126" s="14" t="str">
        <f>IF((COUNTA(CurriculumDetail!M910:M917) &gt; 0), "x", "")</f>
        <v/>
      </c>
      <c r="N126" s="14" t="str">
        <f>IF((COUNTA(CurriculumDetail!N910:N917) &gt; 0), "x", "")</f>
        <v/>
      </c>
      <c r="O126" s="14" t="str">
        <f>IF((COUNTA(CurriculumDetail!O910:O917) &gt; 0), "x", "")</f>
        <v/>
      </c>
      <c r="P126" s="14" t="str">
        <f>IF((COUNTA(CurriculumDetail!P910:P917) &gt; 0), "x", "")</f>
        <v/>
      </c>
      <c r="Q126" s="14" t="str">
        <f>IF((COUNTA(CurriculumDetail!Q910:Q917) &gt; 0), "x", "")</f>
        <v/>
      </c>
      <c r="R126" s="14" t="str">
        <f>IF((COUNTA(CurriculumDetail!R910:R917) &gt; 0), "x", "")</f>
        <v/>
      </c>
      <c r="S126" s="14" t="str">
        <f>IF((COUNTA(CurriculumDetail!S910:S917) &gt; 0), "x", "")</f>
        <v/>
      </c>
      <c r="T126" s="14" t="str">
        <f>IF((COUNTA(CurriculumDetail!T910:T917) &gt; 0), "x", "")</f>
        <v/>
      </c>
      <c r="U126" s="14" t="str">
        <f>IF((COUNTA(CurriculumDetail!U910:U917) &gt; 0), "x", "")</f>
        <v/>
      </c>
      <c r="V126" s="14" t="str">
        <f>IF((COUNTA(CurriculumDetail!V910:V917) &gt; 0), "x", "")</f>
        <v/>
      </c>
      <c r="W126" s="14" t="str">
        <f>IF((COUNTA(CurriculumDetail!W910:W917) &gt; 0), "x", "")</f>
        <v/>
      </c>
      <c r="X126" s="14" t="str">
        <f>IF((COUNTA(CurriculumDetail!X910:X917) &gt; 0), "x", "")</f>
        <v/>
      </c>
      <c r="Y126" s="14" t="str">
        <f>IF((COUNTA(CurriculumDetail!Y910:Y917) &gt; 0), "x", "")</f>
        <v/>
      </c>
      <c r="Z126" s="14" t="str">
        <f>IF((COUNTA(CurriculumDetail!Z910:Z917) &gt; 0), "x", "")</f>
        <v/>
      </c>
      <c r="AA126" s="14" t="str">
        <f>IF((COUNTA(CurriculumDetail!AA910:AA917) &gt; 0), "x", "")</f>
        <v/>
      </c>
      <c r="AB126" s="14" t="str">
        <f>IF((COUNTA(CurriculumDetail!AB910:AB917) &gt; 0), "x", "")</f>
        <v/>
      </c>
      <c r="AC126" s="14" t="str">
        <f>IF((COUNTA(CurriculumDetail!AC910:AC917) &gt; 0), "x", "")</f>
        <v/>
      </c>
      <c r="AD126" s="14" t="str">
        <f>IF((COUNTA(CurriculumDetail!AD910:AD917) &gt; 0), "x", "")</f>
        <v/>
      </c>
      <c r="AE126" s="14" t="str">
        <f>IF((COUNTA(CurriculumDetail!AE910:AE917) &gt; 0), "x", "")</f>
        <v/>
      </c>
      <c r="AF126" s="14" t="str">
        <f>IF((COUNTA(CurriculumDetail!AF910:AF917) &gt; 0), "x", "")</f>
        <v/>
      </c>
      <c r="AG126" s="14" t="str">
        <f>IF((COUNTA(CurriculumDetail!AG910:AG917) &gt; 0), "x", "")</f>
        <v/>
      </c>
      <c r="AH126" s="14" t="str">
        <f>IF((COUNTA(CurriculumDetail!AH910:AH917) &gt; 0), "x", "")</f>
        <v/>
      </c>
      <c r="AI126" s="14" t="str">
        <f>IF((COUNTA(CurriculumDetail!AI910:AI917) &gt; 0), "x", "")</f>
        <v/>
      </c>
      <c r="AJ126" s="14" t="str">
        <f>IF((COUNTA(CurriculumDetail!AJ910:AJ917) &gt; 0), "x", "")</f>
        <v/>
      </c>
    </row>
    <row r="127" spans="1:36">
      <c r="A127" t="s">
        <v>539</v>
      </c>
      <c r="B127" t="s">
        <v>280</v>
      </c>
      <c r="C127">
        <v>0</v>
      </c>
      <c r="D127">
        <v>0</v>
      </c>
      <c r="E127" t="b">
        <f>AND(OR(CurriculumDetail!F920&gt;0,CurriculumDetail!C920&lt;&gt;1),OR(CurriculumDetail!F921&gt;0,CurriculumDetail!C921&lt;&gt;1),OR(CurriculumDetail!F922&gt;0,CurriculumDetail!C922&lt;&gt;1),OR(CurriculumDetail!F923&gt;0,CurriculumDetail!C923&lt;&gt;1),OR(CurriculumDetail!F924&gt;0,CurriculumDetail!C924&lt;&gt;1),OR(CurriculumDetail!F925&gt;0,CurriculumDetail!C925&lt;&gt;1),OR(CurriculumDetail!F926&gt;0,CurriculumDetail!C926&lt;&gt;1),OR(CurriculumDetail!F927&gt;0,CurriculumDetail!C927&lt;&gt;1),OR(CurriculumDetail!F928&gt;0,CurriculumDetail!C928&lt;&gt;1))</f>
        <v>1</v>
      </c>
      <c r="F127" t="b">
        <f>AND(OR(CurriculumDetail!F920&gt;0,CurriculumDetail!C920&lt;&gt;2),OR(CurriculumDetail!F921&gt;0,CurriculumDetail!C921&lt;&gt;2),OR(CurriculumDetail!F922&gt;0,CurriculumDetail!C922&lt;&gt;2),OR(CurriculumDetail!F923&gt;0,CurriculumDetail!C923&lt;&gt;2),OR(CurriculumDetail!F924&gt;0,CurriculumDetail!C924&lt;&gt;2),OR(CurriculumDetail!F925&gt;0,CurriculumDetail!C925&lt;&gt;2),OR(CurriculumDetail!F926&gt;0,CurriculumDetail!C926&lt;&gt;2),OR(CurriculumDetail!F927&gt;0,CurriculumDetail!C927&lt;&gt;2),OR(CurriculumDetail!F928&gt;0,CurriculumDetail!C928&lt;&gt;2))</f>
        <v>1</v>
      </c>
      <c r="G127" t="str">
        <f>IF((COUNTA(CurriculumDetail!G919:G928) &gt; 0), "x", "")</f>
        <v/>
      </c>
      <c r="H127" s="14" t="str">
        <f>IF((COUNTA(CurriculumDetail!H919:H928) &gt; 0), "x", "")</f>
        <v/>
      </c>
      <c r="I127" s="14" t="str">
        <f>IF((COUNTA(CurriculumDetail!I919:I928) &gt; 0), "x", "")</f>
        <v/>
      </c>
      <c r="J127" s="14" t="str">
        <f>IF((COUNTA(CurriculumDetail!J919:J928) &gt; 0), "x", "")</f>
        <v/>
      </c>
      <c r="K127" s="14" t="str">
        <f>IF((COUNTA(CurriculumDetail!K919:K928) &gt; 0), "x", "")</f>
        <v/>
      </c>
      <c r="L127" s="14" t="str">
        <f>IF((COUNTA(CurriculumDetail!L919:L928) &gt; 0), "x", "")</f>
        <v/>
      </c>
      <c r="M127" s="14" t="str">
        <f>IF((COUNTA(CurriculumDetail!M919:M928) &gt; 0), "x", "")</f>
        <v/>
      </c>
      <c r="N127" s="14" t="str">
        <f>IF((COUNTA(CurriculumDetail!N919:N928) &gt; 0), "x", "")</f>
        <v/>
      </c>
      <c r="O127" s="14" t="str">
        <f>IF((COUNTA(CurriculumDetail!O919:O928) &gt; 0), "x", "")</f>
        <v/>
      </c>
      <c r="P127" s="14" t="str">
        <f>IF((COUNTA(CurriculumDetail!P919:P928) &gt; 0), "x", "")</f>
        <v/>
      </c>
      <c r="Q127" s="14" t="str">
        <f>IF((COUNTA(CurriculumDetail!Q919:Q928) &gt; 0), "x", "")</f>
        <v/>
      </c>
      <c r="R127" s="14" t="str">
        <f>IF((COUNTA(CurriculumDetail!R919:R928) &gt; 0), "x", "")</f>
        <v/>
      </c>
      <c r="S127" s="14" t="str">
        <f>IF((COUNTA(CurriculumDetail!S919:S928) &gt; 0), "x", "")</f>
        <v/>
      </c>
      <c r="T127" s="14" t="str">
        <f>IF((COUNTA(CurriculumDetail!T919:T928) &gt; 0), "x", "")</f>
        <v/>
      </c>
      <c r="U127" s="14" t="str">
        <f>IF((COUNTA(CurriculumDetail!U919:U928) &gt; 0), "x", "")</f>
        <v/>
      </c>
      <c r="V127" s="14" t="str">
        <f>IF((COUNTA(CurriculumDetail!V919:V928) &gt; 0), "x", "")</f>
        <v/>
      </c>
      <c r="W127" s="14" t="str">
        <f>IF((COUNTA(CurriculumDetail!W919:W928) &gt; 0), "x", "")</f>
        <v/>
      </c>
      <c r="X127" s="14" t="str">
        <f>IF((COUNTA(CurriculumDetail!X919:X928) &gt; 0), "x", "")</f>
        <v/>
      </c>
      <c r="Y127" s="14" t="str">
        <f>IF((COUNTA(CurriculumDetail!Y919:Y928) &gt; 0), "x", "")</f>
        <v/>
      </c>
      <c r="Z127" s="14" t="str">
        <f>IF((COUNTA(CurriculumDetail!Z919:Z928) &gt; 0), "x", "")</f>
        <v/>
      </c>
      <c r="AA127" s="14" t="str">
        <f>IF((COUNTA(CurriculumDetail!AA919:AA928) &gt; 0), "x", "")</f>
        <v/>
      </c>
      <c r="AB127" s="14" t="str">
        <f>IF((COUNTA(CurriculumDetail!AB919:AB928) &gt; 0), "x", "")</f>
        <v/>
      </c>
      <c r="AC127" s="14" t="str">
        <f>IF((COUNTA(CurriculumDetail!AC919:AC928) &gt; 0), "x", "")</f>
        <v/>
      </c>
      <c r="AD127" s="14" t="str">
        <f>IF((COUNTA(CurriculumDetail!AD919:AD928) &gt; 0), "x", "")</f>
        <v/>
      </c>
      <c r="AE127" s="14" t="str">
        <f>IF((COUNTA(CurriculumDetail!AE919:AE928) &gt; 0), "x", "")</f>
        <v/>
      </c>
      <c r="AF127" s="14" t="str">
        <f>IF((COUNTA(CurriculumDetail!AF919:AF928) &gt; 0), "x", "")</f>
        <v/>
      </c>
      <c r="AG127" s="14" t="str">
        <f>IF((COUNTA(CurriculumDetail!AG919:AG928) &gt; 0), "x", "")</f>
        <v/>
      </c>
      <c r="AH127" s="14" t="str">
        <f>IF((COUNTA(CurriculumDetail!AH919:AH928) &gt; 0), "x", "")</f>
        <v/>
      </c>
      <c r="AI127" s="14" t="str">
        <f>IF((COUNTA(CurriculumDetail!AI919:AI928) &gt; 0), "x", "")</f>
        <v/>
      </c>
      <c r="AJ127" s="14" t="str">
        <f>IF((COUNTA(CurriculumDetail!AJ919:AJ928) &gt; 0), "x", "")</f>
        <v/>
      </c>
    </row>
    <row r="128" spans="1:36">
      <c r="A128" t="s">
        <v>539</v>
      </c>
      <c r="B128" t="s">
        <v>894</v>
      </c>
      <c r="C128">
        <v>0</v>
      </c>
      <c r="D128">
        <v>0</v>
      </c>
      <c r="E128" t="b">
        <f>AND(OR(CurriculumDetail!F931&gt;0,CurriculumDetail!C931&lt;&gt;1),OR(CurriculumDetail!F932&gt;0,CurriculumDetail!C932&lt;&gt;1),OR(CurriculumDetail!F933&gt;0,CurriculumDetail!C933&lt;&gt;1),OR(CurriculumDetail!F934&gt;0,CurriculumDetail!C934&lt;&gt;1),OR(CurriculumDetail!F935&gt;0,CurriculumDetail!C935&lt;&gt;1))</f>
        <v>1</v>
      </c>
      <c r="F128" t="b">
        <f>AND(OR(CurriculumDetail!F931&gt;0,CurriculumDetail!C931&lt;&gt;2),OR(CurriculumDetail!F932&gt;0,CurriculumDetail!C932&lt;&gt;2),OR(CurriculumDetail!F933&gt;0,CurriculumDetail!C933&lt;&gt;2),OR(CurriculumDetail!F934&gt;0,CurriculumDetail!C934&lt;&gt;2),OR(CurriculumDetail!F935&gt;0,CurriculumDetail!C935&lt;&gt;2))</f>
        <v>1</v>
      </c>
      <c r="G128" t="str">
        <f>IF((COUNTA(CurriculumDetail!G930:G935) &gt; 0), "x", "")</f>
        <v/>
      </c>
      <c r="H128" s="14" t="str">
        <f>IF((COUNTA(CurriculumDetail!H930:H935) &gt; 0), "x", "")</f>
        <v/>
      </c>
      <c r="I128" s="14" t="str">
        <f>IF((COUNTA(CurriculumDetail!I930:I935) &gt; 0), "x", "")</f>
        <v/>
      </c>
      <c r="J128" s="14" t="str">
        <f>IF((COUNTA(CurriculumDetail!J930:J935) &gt; 0), "x", "")</f>
        <v/>
      </c>
      <c r="K128" s="14" t="str">
        <f>IF((COUNTA(CurriculumDetail!K930:K935) &gt; 0), "x", "")</f>
        <v/>
      </c>
      <c r="L128" s="14" t="str">
        <f>IF((COUNTA(CurriculumDetail!L930:L935) &gt; 0), "x", "")</f>
        <v/>
      </c>
      <c r="M128" s="14" t="str">
        <f>IF((COUNTA(CurriculumDetail!M930:M935) &gt; 0), "x", "")</f>
        <v/>
      </c>
      <c r="N128" s="14" t="str">
        <f>IF((COUNTA(CurriculumDetail!N930:N935) &gt; 0), "x", "")</f>
        <v/>
      </c>
      <c r="O128" s="14" t="str">
        <f>IF((COUNTA(CurriculumDetail!O930:O935) &gt; 0), "x", "")</f>
        <v/>
      </c>
      <c r="P128" s="14" t="str">
        <f>IF((COUNTA(CurriculumDetail!P930:P935) &gt; 0), "x", "")</f>
        <v/>
      </c>
      <c r="Q128" s="14" t="str">
        <f>IF((COUNTA(CurriculumDetail!Q930:Q935) &gt; 0), "x", "")</f>
        <v/>
      </c>
      <c r="R128" s="14" t="str">
        <f>IF((COUNTA(CurriculumDetail!R930:R935) &gt; 0), "x", "")</f>
        <v/>
      </c>
      <c r="S128" s="14" t="str">
        <f>IF((COUNTA(CurriculumDetail!S930:S935) &gt; 0), "x", "")</f>
        <v/>
      </c>
      <c r="T128" s="14" t="str">
        <f>IF((COUNTA(CurriculumDetail!T930:T935) &gt; 0), "x", "")</f>
        <v/>
      </c>
      <c r="U128" s="14" t="str">
        <f>IF((COUNTA(CurriculumDetail!U930:U935) &gt; 0), "x", "")</f>
        <v/>
      </c>
      <c r="V128" s="14" t="str">
        <f>IF((COUNTA(CurriculumDetail!V930:V935) &gt; 0), "x", "")</f>
        <v/>
      </c>
      <c r="W128" s="14" t="str">
        <f>IF((COUNTA(CurriculumDetail!W930:W935) &gt; 0), "x", "")</f>
        <v/>
      </c>
      <c r="X128" s="14" t="str">
        <f>IF((COUNTA(CurriculumDetail!X930:X935) &gt; 0), "x", "")</f>
        <v/>
      </c>
      <c r="Y128" s="14" t="str">
        <f>IF((COUNTA(CurriculumDetail!Y930:Y935) &gt; 0), "x", "")</f>
        <v/>
      </c>
      <c r="Z128" s="14" t="str">
        <f>IF((COUNTA(CurriculumDetail!Z930:Z935) &gt; 0), "x", "")</f>
        <v/>
      </c>
      <c r="AA128" s="14" t="str">
        <f>IF((COUNTA(CurriculumDetail!AA930:AA935) &gt; 0), "x", "")</f>
        <v/>
      </c>
      <c r="AB128" s="14" t="str">
        <f>IF((COUNTA(CurriculumDetail!AB930:AB935) &gt; 0), "x", "")</f>
        <v/>
      </c>
      <c r="AC128" s="14" t="str">
        <f>IF((COUNTA(CurriculumDetail!AC930:AC935) &gt; 0), "x", "")</f>
        <v/>
      </c>
      <c r="AD128" s="14" t="str">
        <f>IF((COUNTA(CurriculumDetail!AD930:AD935) &gt; 0), "x", "")</f>
        <v/>
      </c>
      <c r="AE128" s="14" t="str">
        <f>IF((COUNTA(CurriculumDetail!AE930:AE935) &gt; 0), "x", "")</f>
        <v/>
      </c>
      <c r="AF128" s="14" t="str">
        <f>IF((COUNTA(CurriculumDetail!AF930:AF935) &gt; 0), "x", "")</f>
        <v/>
      </c>
      <c r="AG128" s="14" t="str">
        <f>IF((COUNTA(CurriculumDetail!AG930:AG935) &gt; 0), "x", "")</f>
        <v/>
      </c>
      <c r="AH128" s="14" t="str">
        <f>IF((COUNTA(CurriculumDetail!AH930:AH935) &gt; 0), "x", "")</f>
        <v/>
      </c>
      <c r="AI128" s="14" t="str">
        <f>IF((COUNTA(CurriculumDetail!AI930:AI935) &gt; 0), "x", "")</f>
        <v/>
      </c>
      <c r="AJ128" s="14" t="str">
        <f>IF((COUNTA(CurriculumDetail!AJ930:AJ935) &gt; 0), "x", "")</f>
        <v/>
      </c>
    </row>
    <row r="129" spans="1:36">
      <c r="A129" t="s">
        <v>539</v>
      </c>
      <c r="B129" t="s">
        <v>700</v>
      </c>
      <c r="C129">
        <v>0</v>
      </c>
      <c r="D129">
        <v>0</v>
      </c>
      <c r="E129" t="b">
        <f>AND(OR(CurriculumDetail!F938&gt;0,CurriculumDetail!C938&lt;&gt;1),OR(CurriculumDetail!F939&gt;0,CurriculumDetail!C939&lt;&gt;1),OR(CurriculumDetail!F940&gt;0,CurriculumDetail!C940&lt;&gt;1),OR(CurriculumDetail!F941&gt;0,CurriculumDetail!C941&lt;&gt;1),OR(CurriculumDetail!F942&gt;0,CurriculumDetail!C942&lt;&gt;1),OR(CurriculumDetail!F943&gt;0,CurriculumDetail!C943&lt;&gt;1))</f>
        <v>1</v>
      </c>
      <c r="F129" t="b">
        <f>AND(OR(CurriculumDetail!F938&gt;0,CurriculumDetail!C938&lt;&gt;2),OR(CurriculumDetail!F939&gt;0,CurriculumDetail!C939&lt;&gt;2),OR(CurriculumDetail!F940&gt;0,CurriculumDetail!C940&lt;&gt;2),OR(CurriculumDetail!F941&gt;0,CurriculumDetail!C941&lt;&gt;2),OR(CurriculumDetail!F942&gt;0,CurriculumDetail!C942&lt;&gt;2),OR(CurriculumDetail!F943&gt;0,CurriculumDetail!C943&lt;&gt;2))</f>
        <v>1</v>
      </c>
      <c r="G129" t="str">
        <f>IF((COUNTA(CurriculumDetail!G937:G943) &gt; 0), "x", "")</f>
        <v/>
      </c>
      <c r="H129" s="14" t="str">
        <f>IF((COUNTA(CurriculumDetail!H937:H943) &gt; 0), "x", "")</f>
        <v/>
      </c>
      <c r="I129" s="14" t="str">
        <f>IF((COUNTA(CurriculumDetail!I937:I943) &gt; 0), "x", "")</f>
        <v/>
      </c>
      <c r="J129" s="14" t="str">
        <f>IF((COUNTA(CurriculumDetail!J937:J943) &gt; 0), "x", "")</f>
        <v/>
      </c>
      <c r="K129" s="14" t="str">
        <f>IF((COUNTA(CurriculumDetail!K937:K943) &gt; 0), "x", "")</f>
        <v/>
      </c>
      <c r="L129" s="14" t="str">
        <f>IF((COUNTA(CurriculumDetail!L937:L943) &gt; 0), "x", "")</f>
        <v/>
      </c>
      <c r="M129" s="14" t="str">
        <f>IF((COUNTA(CurriculumDetail!M937:M943) &gt; 0), "x", "")</f>
        <v/>
      </c>
      <c r="N129" s="14" t="str">
        <f>IF((COUNTA(CurriculumDetail!N937:N943) &gt; 0), "x", "")</f>
        <v/>
      </c>
      <c r="O129" s="14" t="str">
        <f>IF((COUNTA(CurriculumDetail!O937:O943) &gt; 0), "x", "")</f>
        <v/>
      </c>
      <c r="P129" s="14" t="str">
        <f>IF((COUNTA(CurriculumDetail!P937:P943) &gt; 0), "x", "")</f>
        <v/>
      </c>
      <c r="Q129" s="14" t="str">
        <f>IF((COUNTA(CurriculumDetail!Q937:Q943) &gt; 0), "x", "")</f>
        <v/>
      </c>
      <c r="R129" s="14" t="str">
        <f>IF((COUNTA(CurriculumDetail!R937:R943) &gt; 0), "x", "")</f>
        <v/>
      </c>
      <c r="S129" s="14" t="str">
        <f>IF((COUNTA(CurriculumDetail!S937:S943) &gt; 0), "x", "")</f>
        <v/>
      </c>
      <c r="T129" s="14" t="str">
        <f>IF((COUNTA(CurriculumDetail!T937:T943) &gt; 0), "x", "")</f>
        <v/>
      </c>
      <c r="U129" s="14" t="str">
        <f>IF((COUNTA(CurriculumDetail!U937:U943) &gt; 0), "x", "")</f>
        <v/>
      </c>
      <c r="V129" s="14" t="str">
        <f>IF((COUNTA(CurriculumDetail!V937:V943) &gt; 0), "x", "")</f>
        <v/>
      </c>
      <c r="W129" s="14" t="str">
        <f>IF((COUNTA(CurriculumDetail!W937:W943) &gt; 0), "x", "")</f>
        <v/>
      </c>
      <c r="X129" s="14" t="str">
        <f>IF((COUNTA(CurriculumDetail!X937:X943) &gt; 0), "x", "")</f>
        <v/>
      </c>
      <c r="Y129" s="14" t="str">
        <f>IF((COUNTA(CurriculumDetail!Y937:Y943) &gt; 0), "x", "")</f>
        <v/>
      </c>
      <c r="Z129" s="14" t="str">
        <f>IF((COUNTA(CurriculumDetail!Z937:Z943) &gt; 0), "x", "")</f>
        <v/>
      </c>
      <c r="AA129" s="14" t="str">
        <f>IF((COUNTA(CurriculumDetail!AA937:AA943) &gt; 0), "x", "")</f>
        <v/>
      </c>
      <c r="AB129" s="14" t="str">
        <f>IF((COUNTA(CurriculumDetail!AB937:AB943) &gt; 0), "x", "")</f>
        <v/>
      </c>
      <c r="AC129" s="14" t="str">
        <f>IF((COUNTA(CurriculumDetail!AC937:AC943) &gt; 0), "x", "")</f>
        <v/>
      </c>
      <c r="AD129" s="14" t="str">
        <f>IF((COUNTA(CurriculumDetail!AD937:AD943) &gt; 0), "x", "")</f>
        <v/>
      </c>
      <c r="AE129" s="14" t="str">
        <f>IF((COUNTA(CurriculumDetail!AE937:AE943) &gt; 0), "x", "")</f>
        <v/>
      </c>
      <c r="AF129" s="14" t="str">
        <f>IF((COUNTA(CurriculumDetail!AF937:AF943) &gt; 0), "x", "")</f>
        <v/>
      </c>
      <c r="AG129" s="14" t="str">
        <f>IF((COUNTA(CurriculumDetail!AG937:AG943) &gt; 0), "x", "")</f>
        <v/>
      </c>
      <c r="AH129" s="14" t="str">
        <f>IF((COUNTA(CurriculumDetail!AH937:AH943) &gt; 0), "x", "")</f>
        <v/>
      </c>
      <c r="AI129" s="14" t="str">
        <f>IF((COUNTA(CurriculumDetail!AI937:AI943) &gt; 0), "x", "")</f>
        <v/>
      </c>
      <c r="AJ129" s="14" t="str">
        <f>IF((COUNTA(CurriculumDetail!AJ937:AJ943) &gt; 0), "x", "")</f>
        <v/>
      </c>
    </row>
    <row r="130" spans="1:36">
      <c r="A130" t="s">
        <v>534</v>
      </c>
      <c r="B130" t="s">
        <v>475</v>
      </c>
      <c r="C130">
        <v>0</v>
      </c>
      <c r="D130">
        <v>2</v>
      </c>
      <c r="E130" t="b">
        <f>AND(OR(CurriculumDetail!F910&gt;0,CurriculumDetail!C910&lt;&gt;1))</f>
        <v>1</v>
      </c>
      <c r="F130" t="b">
        <f>AND(OR(CurriculumDetail!F910&gt;0,CurriculumDetail!C910&lt;&gt;2))</f>
        <v>1</v>
      </c>
      <c r="G130" t="str">
        <f>IF((COUNTA(CurriculumDetail!G909:G910) &gt; 0), "x", "")</f>
        <v/>
      </c>
      <c r="H130" s="14" t="str">
        <f>IF((COUNTA(CurriculumDetail!H909:H910) &gt; 0), "x", "")</f>
        <v/>
      </c>
      <c r="I130" s="14" t="str">
        <f>IF((COUNTA(CurriculumDetail!I909:I910) &gt; 0), "x", "")</f>
        <v/>
      </c>
      <c r="J130" s="14" t="str">
        <f>IF((COUNTA(CurriculumDetail!J909:J910) &gt; 0), "x", "")</f>
        <v/>
      </c>
      <c r="K130" s="14" t="str">
        <f>IF((COUNTA(CurriculumDetail!K909:K910) &gt; 0), "x", "")</f>
        <v/>
      </c>
      <c r="L130" s="14" t="str">
        <f>IF((COUNTA(CurriculumDetail!L909:L910) &gt; 0), "x", "")</f>
        <v/>
      </c>
      <c r="M130" s="14" t="str">
        <f>IF((COUNTA(CurriculumDetail!M909:M910) &gt; 0), "x", "")</f>
        <v/>
      </c>
      <c r="N130" s="14" t="str">
        <f>IF((COUNTA(CurriculumDetail!N909:N910) &gt; 0), "x", "")</f>
        <v/>
      </c>
      <c r="O130" s="14" t="str">
        <f>IF((COUNTA(CurriculumDetail!O909:O910) &gt; 0), "x", "")</f>
        <v/>
      </c>
      <c r="P130" s="14" t="str">
        <f>IF((COUNTA(CurriculumDetail!P909:P910) &gt; 0), "x", "")</f>
        <v/>
      </c>
      <c r="Q130" s="14" t="str">
        <f>IF((COUNTA(CurriculumDetail!Q909:Q910) &gt; 0), "x", "")</f>
        <v/>
      </c>
      <c r="R130" s="14" t="str">
        <f>IF((COUNTA(CurriculumDetail!R909:R910) &gt; 0), "x", "")</f>
        <v/>
      </c>
      <c r="S130" s="14" t="str">
        <f>IF((COUNTA(CurriculumDetail!S909:S910) &gt; 0), "x", "")</f>
        <v/>
      </c>
      <c r="T130" s="14" t="str">
        <f>IF((COUNTA(CurriculumDetail!T909:T910) &gt; 0), "x", "")</f>
        <v/>
      </c>
      <c r="U130" s="14" t="str">
        <f>IF((COUNTA(CurriculumDetail!U909:U910) &gt; 0), "x", "")</f>
        <v/>
      </c>
      <c r="V130" s="14" t="str">
        <f>IF((COUNTA(CurriculumDetail!V909:V910) &gt; 0), "x", "")</f>
        <v/>
      </c>
      <c r="W130" s="14" t="str">
        <f>IF((COUNTA(CurriculumDetail!W909:W910) &gt; 0), "x", "")</f>
        <v/>
      </c>
      <c r="X130" s="14" t="str">
        <f>IF((COUNTA(CurriculumDetail!X909:X910) &gt; 0), "x", "")</f>
        <v/>
      </c>
      <c r="Y130" s="14" t="str">
        <f>IF((COUNTA(CurriculumDetail!Y909:Y910) &gt; 0), "x", "")</f>
        <v/>
      </c>
      <c r="Z130" s="14" t="str">
        <f>IF((COUNTA(CurriculumDetail!Z909:Z910) &gt; 0), "x", "")</f>
        <v/>
      </c>
      <c r="AA130" s="14" t="str">
        <f>IF((COUNTA(CurriculumDetail!AA909:AA910) &gt; 0), "x", "")</f>
        <v/>
      </c>
      <c r="AB130" s="14" t="str">
        <f>IF((COUNTA(CurriculumDetail!AB909:AB910) &gt; 0), "x", "")</f>
        <v/>
      </c>
      <c r="AC130" s="14" t="str">
        <f>IF((COUNTA(CurriculumDetail!AC909:AC910) &gt; 0), "x", "")</f>
        <v/>
      </c>
      <c r="AD130" s="14" t="str">
        <f>IF((COUNTA(CurriculumDetail!AD909:AD910) &gt; 0), "x", "")</f>
        <v/>
      </c>
      <c r="AE130" s="14" t="str">
        <f>IF((COUNTA(CurriculumDetail!AE909:AE910) &gt; 0), "x", "")</f>
        <v/>
      </c>
      <c r="AF130" s="14" t="str">
        <f>IF((COUNTA(CurriculumDetail!AF909:AF910) &gt; 0), "x", "")</f>
        <v/>
      </c>
      <c r="AG130" s="14" t="str">
        <f>IF((COUNTA(CurriculumDetail!AG909:AG910) &gt; 0), "x", "")</f>
        <v/>
      </c>
      <c r="AH130" s="14" t="str">
        <f>IF((COUNTA(CurriculumDetail!AH909:AH910) &gt; 0), "x", "")</f>
        <v/>
      </c>
      <c r="AI130" s="14" t="str">
        <f>IF((COUNTA(CurriculumDetail!AI909:AI910) &gt; 0), "x", "")</f>
        <v/>
      </c>
      <c r="AJ130" s="14" t="str">
        <f>IF((COUNTA(CurriculumDetail!AJ909:AJ910) &gt; 0), "x", "")</f>
        <v/>
      </c>
    </row>
    <row r="131" spans="1:36">
      <c r="A131" t="s">
        <v>534</v>
      </c>
      <c r="B131" t="s">
        <v>487</v>
      </c>
      <c r="C131">
        <v>4</v>
      </c>
      <c r="D131">
        <v>6</v>
      </c>
      <c r="E131" t="b">
        <f>AND(OR(CurriculumDetail!F946&gt;0,CurriculumDetail!C946&lt;&gt;1),OR(CurriculumDetail!F947&gt;0,CurriculumDetail!C947&lt;&gt;1),OR(CurriculumDetail!F948&gt;0,CurriculumDetail!C948&lt;&gt;1),OR(CurriculumDetail!F949&gt;0,CurriculumDetail!C949&lt;&gt;1),OR(CurriculumDetail!F950&gt;0,CurriculumDetail!C950&lt;&gt;1),OR(CurriculumDetail!F951&gt;0,CurriculumDetail!C951&lt;&gt;1))</f>
        <v>1</v>
      </c>
      <c r="F131" t="b">
        <f>AND(OR(CurriculumDetail!F946&gt;0,CurriculumDetail!C946&lt;&gt;2),OR(CurriculumDetail!F947&gt;0,CurriculumDetail!C947&lt;&gt;2),OR(CurriculumDetail!F948&gt;0,CurriculumDetail!C948&lt;&gt;2),OR(CurriculumDetail!F949&gt;0,CurriculumDetail!C949&lt;&gt;2),OR(CurriculumDetail!F950&gt;0,CurriculumDetail!C950&lt;&gt;2),OR(CurriculumDetail!F951&gt;0,CurriculumDetail!C951&lt;&gt;2))</f>
        <v>1</v>
      </c>
      <c r="G131" t="str">
        <f>IF((COUNTA(CurriculumDetail!G945:G951) &gt; 0), "x", "")</f>
        <v/>
      </c>
      <c r="H131" s="14" t="str">
        <f>IF((COUNTA(CurriculumDetail!H945:H951) &gt; 0), "x", "")</f>
        <v/>
      </c>
      <c r="I131" s="14" t="str">
        <f>IF((COUNTA(CurriculumDetail!I945:I951) &gt; 0), "x", "")</f>
        <v>x</v>
      </c>
      <c r="J131" s="14" t="str">
        <f>IF((COUNTA(CurriculumDetail!J945:J951) &gt; 0), "x", "")</f>
        <v/>
      </c>
      <c r="K131" s="14" t="str">
        <f>IF((COUNTA(CurriculumDetail!K945:K951) &gt; 0), "x", "")</f>
        <v/>
      </c>
      <c r="L131" s="14" t="str">
        <f>IF((COUNTA(CurriculumDetail!L945:L951) &gt; 0), "x", "")</f>
        <v/>
      </c>
      <c r="M131" s="14" t="str">
        <f>IF((COUNTA(CurriculumDetail!M945:M951) &gt; 0), "x", "")</f>
        <v/>
      </c>
      <c r="N131" s="14" t="str">
        <f>IF((COUNTA(CurriculumDetail!N945:N951) &gt; 0), "x", "")</f>
        <v/>
      </c>
      <c r="O131" s="14" t="str">
        <f>IF((COUNTA(CurriculumDetail!O945:O951) &gt; 0), "x", "")</f>
        <v/>
      </c>
      <c r="P131" s="14" t="str">
        <f>IF((COUNTA(CurriculumDetail!P945:P951) &gt; 0), "x", "")</f>
        <v/>
      </c>
      <c r="Q131" s="14" t="str">
        <f>IF((COUNTA(CurriculumDetail!Q945:Q951) &gt; 0), "x", "")</f>
        <v>x</v>
      </c>
      <c r="R131" s="14" t="str">
        <f>IF((COUNTA(CurriculumDetail!R945:R951) &gt; 0), "x", "")</f>
        <v/>
      </c>
      <c r="S131" s="14" t="str">
        <f>IF((COUNTA(CurriculumDetail!S945:S951) &gt; 0), "x", "")</f>
        <v/>
      </c>
      <c r="T131" s="14" t="str">
        <f>IF((COUNTA(CurriculumDetail!T945:T951) &gt; 0), "x", "")</f>
        <v/>
      </c>
      <c r="U131" s="14" t="str">
        <f>IF((COUNTA(CurriculumDetail!U945:U951) &gt; 0), "x", "")</f>
        <v/>
      </c>
      <c r="V131" s="14" t="str">
        <f>IF((COUNTA(CurriculumDetail!V945:V951) &gt; 0), "x", "")</f>
        <v/>
      </c>
      <c r="W131" s="14" t="str">
        <f>IF((COUNTA(CurriculumDetail!W945:W951) &gt; 0), "x", "")</f>
        <v/>
      </c>
      <c r="X131" s="14" t="str">
        <f>IF((COUNTA(CurriculumDetail!X945:X951) &gt; 0), "x", "")</f>
        <v/>
      </c>
      <c r="Y131" s="14" t="str">
        <f>IF((COUNTA(CurriculumDetail!Y945:Y951) &gt; 0), "x", "")</f>
        <v/>
      </c>
      <c r="Z131" s="14" t="str">
        <f>IF((COUNTA(CurriculumDetail!Z945:Z951) &gt; 0), "x", "")</f>
        <v/>
      </c>
      <c r="AA131" s="14" t="str">
        <f>IF((COUNTA(CurriculumDetail!AA945:AA951) &gt; 0), "x", "")</f>
        <v/>
      </c>
      <c r="AB131" s="14" t="str">
        <f>IF((COUNTA(CurriculumDetail!AB945:AB951) &gt; 0), "x", "")</f>
        <v/>
      </c>
      <c r="AC131" s="14" t="str">
        <f>IF((COUNTA(CurriculumDetail!AC945:AC951) &gt; 0), "x", "")</f>
        <v/>
      </c>
      <c r="AD131" s="14" t="str">
        <f>IF((COUNTA(CurriculumDetail!AD945:AD951) &gt; 0), "x", "")</f>
        <v/>
      </c>
      <c r="AE131" s="14" t="str">
        <f>IF((COUNTA(CurriculumDetail!AE945:AE951) &gt; 0), "x", "")</f>
        <v/>
      </c>
      <c r="AF131" s="14" t="str">
        <f>IF((COUNTA(CurriculumDetail!AF945:AF951) &gt; 0), "x", "")</f>
        <v/>
      </c>
      <c r="AG131" s="14" t="str">
        <f>IF((COUNTA(CurriculumDetail!AG945:AG951) &gt; 0), "x", "")</f>
        <v/>
      </c>
      <c r="AH131" s="14" t="str">
        <f>IF((COUNTA(CurriculumDetail!AH945:AH951) &gt; 0), "x", "")</f>
        <v/>
      </c>
      <c r="AI131" s="14" t="str">
        <f>IF((COUNTA(CurriculumDetail!AI945:AI951) &gt; 0), "x", "")</f>
        <v/>
      </c>
      <c r="AJ131" s="14" t="str">
        <f>IF((COUNTA(CurriculumDetail!AJ945:AJ951) &gt; 0), "x", "")</f>
        <v/>
      </c>
    </row>
    <row r="132" spans="1:36">
      <c r="A132" t="s">
        <v>534</v>
      </c>
      <c r="B132" t="s">
        <v>870</v>
      </c>
      <c r="C132">
        <v>3</v>
      </c>
      <c r="D132">
        <v>4</v>
      </c>
      <c r="E132" t="b">
        <f>AND(OR(CurriculumDetail!F954&gt;0,CurriculumDetail!C954&lt;&gt;1),OR(CurriculumDetail!F955&gt;0,CurriculumDetail!C955&lt;&gt;1),OR(CurriculumDetail!F956&gt;0,CurriculumDetail!C956&lt;&gt;1),OR(CurriculumDetail!F957&gt;0,CurriculumDetail!C957&lt;&gt;1),OR(CurriculumDetail!F958&gt;0,CurriculumDetail!C958&lt;&gt;1))</f>
        <v>1</v>
      </c>
      <c r="F132" t="b">
        <f>AND(OR(CurriculumDetail!F954&gt;0,CurriculumDetail!C954&lt;&gt;2),OR(CurriculumDetail!F955&gt;0,CurriculumDetail!C955&lt;&gt;2),OR(CurriculumDetail!F956&gt;0,CurriculumDetail!C956&lt;&gt;2),OR(CurriculumDetail!F957&gt;0,CurriculumDetail!C957&lt;&gt;2),OR(CurriculumDetail!F958&gt;0,CurriculumDetail!C958&lt;&gt;2))</f>
        <v>1</v>
      </c>
      <c r="G132" t="str">
        <f>IF((COUNTA(CurriculumDetail!G953:G958) &gt; 0), "x", "")</f>
        <v>x</v>
      </c>
      <c r="H132" s="14" t="str">
        <f>IF((COUNTA(CurriculumDetail!H953:H958) &gt; 0), "x", "")</f>
        <v/>
      </c>
      <c r="I132" s="14" t="str">
        <f>IF((COUNTA(CurriculumDetail!I953:I958) &gt; 0), "x", "")</f>
        <v>x</v>
      </c>
      <c r="J132" s="14" t="str">
        <f>IF((COUNTA(CurriculumDetail!J953:J958) &gt; 0), "x", "")</f>
        <v>x</v>
      </c>
      <c r="K132" s="14" t="str">
        <f>IF((COUNTA(CurriculumDetail!K953:K958) &gt; 0), "x", "")</f>
        <v/>
      </c>
      <c r="L132" s="14" t="str">
        <f>IF((COUNTA(CurriculumDetail!L953:L958) &gt; 0), "x", "")</f>
        <v/>
      </c>
      <c r="M132" s="14" t="str">
        <f>IF((COUNTA(CurriculumDetail!M953:M958) &gt; 0), "x", "")</f>
        <v/>
      </c>
      <c r="N132" s="14" t="str">
        <f>IF((COUNTA(CurriculumDetail!N953:N958) &gt; 0), "x", "")</f>
        <v/>
      </c>
      <c r="O132" s="14" t="str">
        <f>IF((COUNTA(CurriculumDetail!O953:O958) &gt; 0), "x", "")</f>
        <v/>
      </c>
      <c r="P132" s="14" t="str">
        <f>IF((COUNTA(CurriculumDetail!P953:P958) &gt; 0), "x", "")</f>
        <v/>
      </c>
      <c r="Q132" s="14" t="str">
        <f>IF((COUNTA(CurriculumDetail!Q953:Q958) &gt; 0), "x", "")</f>
        <v/>
      </c>
      <c r="R132" s="14" t="str">
        <f>IF((COUNTA(CurriculumDetail!R953:R958) &gt; 0), "x", "")</f>
        <v/>
      </c>
      <c r="S132" s="14" t="str">
        <f>IF((COUNTA(CurriculumDetail!S953:S958) &gt; 0), "x", "")</f>
        <v/>
      </c>
      <c r="T132" s="14" t="str">
        <f>IF((COUNTA(CurriculumDetail!T953:T958) &gt; 0), "x", "")</f>
        <v/>
      </c>
      <c r="U132" s="14" t="str">
        <f>IF((COUNTA(CurriculumDetail!U953:U958) &gt; 0), "x", "")</f>
        <v/>
      </c>
      <c r="V132" s="14" t="str">
        <f>IF((COUNTA(CurriculumDetail!V953:V958) &gt; 0), "x", "")</f>
        <v/>
      </c>
      <c r="W132" s="14" t="str">
        <f>IF((COUNTA(CurriculumDetail!W953:W958) &gt; 0), "x", "")</f>
        <v/>
      </c>
      <c r="X132" s="14" t="str">
        <f>IF((COUNTA(CurriculumDetail!X953:X958) &gt; 0), "x", "")</f>
        <v/>
      </c>
      <c r="Y132" s="14" t="str">
        <f>IF((COUNTA(CurriculumDetail!Y953:Y958) &gt; 0), "x", "")</f>
        <v/>
      </c>
      <c r="Z132" s="14" t="str">
        <f>IF((COUNTA(CurriculumDetail!Z953:Z958) &gt; 0), "x", "")</f>
        <v/>
      </c>
      <c r="AA132" s="14" t="str">
        <f>IF((COUNTA(CurriculumDetail!AA953:AA958) &gt; 0), "x", "")</f>
        <v/>
      </c>
      <c r="AB132" s="14" t="str">
        <f>IF((COUNTA(CurriculumDetail!AB953:AB958) &gt; 0), "x", "")</f>
        <v/>
      </c>
      <c r="AC132" s="14" t="str">
        <f>IF((COUNTA(CurriculumDetail!AC953:AC958) &gt; 0), "x", "")</f>
        <v/>
      </c>
      <c r="AD132" s="14" t="str">
        <f>IF((COUNTA(CurriculumDetail!AD953:AD958) &gt; 0), "x", "")</f>
        <v/>
      </c>
      <c r="AE132" s="14" t="str">
        <f>IF((COUNTA(CurriculumDetail!AE953:AE958) &gt; 0), "x", "")</f>
        <v/>
      </c>
      <c r="AF132" s="14" t="str">
        <f>IF((COUNTA(CurriculumDetail!AF953:AF958) &gt; 0), "x", "")</f>
        <v/>
      </c>
      <c r="AG132" s="14" t="str">
        <f>IF((COUNTA(CurriculumDetail!AG953:AG958) &gt; 0), "x", "")</f>
        <v/>
      </c>
      <c r="AH132" s="14" t="str">
        <f>IF((COUNTA(CurriculumDetail!AH953:AH958) &gt; 0), "x", "")</f>
        <v/>
      </c>
      <c r="AI132" s="14" t="str">
        <f>IF((COUNTA(CurriculumDetail!AI953:AI958) &gt; 0), "x", "")</f>
        <v/>
      </c>
      <c r="AJ132" s="14" t="str">
        <f>IF((COUNTA(CurriculumDetail!AJ953:AJ958) &gt; 0), "x", "")</f>
        <v/>
      </c>
    </row>
    <row r="133" spans="1:36">
      <c r="A133" t="s">
        <v>534</v>
      </c>
      <c r="B133" t="s">
        <v>475</v>
      </c>
      <c r="C133">
        <v>0</v>
      </c>
      <c r="D133">
        <v>2</v>
      </c>
      <c r="E133" t="b">
        <f>AND(OR(CurriculumDetail!F961&gt;0,CurriculumDetail!C961&lt;&gt;1))</f>
        <v>1</v>
      </c>
      <c r="F133" t="b">
        <f>AND(OR(CurriculumDetail!F961&gt;0,CurriculumDetail!C961&lt;&gt;2))</f>
        <v>1</v>
      </c>
      <c r="G133" t="str">
        <f>IF((COUNTA(CurriculumDetail!G960:G961) &gt; 0), "x", "")</f>
        <v/>
      </c>
      <c r="H133" s="14" t="str">
        <f>IF((COUNTA(CurriculumDetail!H960:H961) &gt; 0), "x", "")</f>
        <v/>
      </c>
      <c r="I133" s="14" t="str">
        <f>IF((COUNTA(CurriculumDetail!I960:I961) &gt; 0), "x", "")</f>
        <v/>
      </c>
      <c r="J133" s="14" t="str">
        <f>IF((COUNTA(CurriculumDetail!J960:J961) &gt; 0), "x", "")</f>
        <v/>
      </c>
      <c r="K133" s="14" t="str">
        <f>IF((COUNTA(CurriculumDetail!K960:K961) &gt; 0), "x", "")</f>
        <v/>
      </c>
      <c r="L133" s="14" t="str">
        <f>IF((COUNTA(CurriculumDetail!L960:L961) &gt; 0), "x", "")</f>
        <v/>
      </c>
      <c r="M133" s="14" t="str">
        <f>IF((COUNTA(CurriculumDetail!M960:M961) &gt; 0), "x", "")</f>
        <v/>
      </c>
      <c r="N133" s="14" t="str">
        <f>IF((COUNTA(CurriculumDetail!N960:N961) &gt; 0), "x", "")</f>
        <v/>
      </c>
      <c r="O133" s="14" t="str">
        <f>IF((COUNTA(CurriculumDetail!O960:O961) &gt; 0), "x", "")</f>
        <v/>
      </c>
      <c r="P133" s="14" t="str">
        <f>IF((COUNTA(CurriculumDetail!P960:P961) &gt; 0), "x", "")</f>
        <v>x</v>
      </c>
      <c r="Q133" s="14" t="str">
        <f>IF((COUNTA(CurriculumDetail!Q960:Q961) &gt; 0), "x", "")</f>
        <v/>
      </c>
      <c r="R133" s="14" t="str">
        <f>IF((COUNTA(CurriculumDetail!R960:R961) &gt; 0), "x", "")</f>
        <v/>
      </c>
      <c r="S133" s="14" t="str">
        <f>IF((COUNTA(CurriculumDetail!S960:S961) &gt; 0), "x", "")</f>
        <v/>
      </c>
      <c r="T133" s="14" t="str">
        <f>IF((COUNTA(CurriculumDetail!T960:T961) &gt; 0), "x", "")</f>
        <v/>
      </c>
      <c r="U133" s="14" t="str">
        <f>IF((COUNTA(CurriculumDetail!U960:U961) &gt; 0), "x", "")</f>
        <v/>
      </c>
      <c r="V133" s="14" t="str">
        <f>IF((COUNTA(CurriculumDetail!V960:V961) &gt; 0), "x", "")</f>
        <v/>
      </c>
      <c r="W133" s="14" t="str">
        <f>IF((COUNTA(CurriculumDetail!W960:W961) &gt; 0), "x", "")</f>
        <v/>
      </c>
      <c r="X133" s="14" t="str">
        <f>IF((COUNTA(CurriculumDetail!X960:X961) &gt; 0), "x", "")</f>
        <v/>
      </c>
      <c r="Y133" s="14" t="str">
        <f>IF((COUNTA(CurriculumDetail!Y960:Y961) &gt; 0), "x", "")</f>
        <v/>
      </c>
      <c r="Z133" s="14" t="str">
        <f>IF((COUNTA(CurriculumDetail!Z960:Z961) &gt; 0), "x", "")</f>
        <v/>
      </c>
      <c r="AA133" s="14" t="str">
        <f>IF((COUNTA(CurriculumDetail!AA960:AA961) &gt; 0), "x", "")</f>
        <v/>
      </c>
      <c r="AB133" s="14" t="str">
        <f>IF((COUNTA(CurriculumDetail!AB960:AB961) &gt; 0), "x", "")</f>
        <v/>
      </c>
      <c r="AC133" s="14" t="str">
        <f>IF((COUNTA(CurriculumDetail!AC960:AC961) &gt; 0), "x", "")</f>
        <v/>
      </c>
      <c r="AD133" s="14" t="str">
        <f>IF((COUNTA(CurriculumDetail!AD960:AD961) &gt; 0), "x", "")</f>
        <v/>
      </c>
      <c r="AE133" s="14" t="str">
        <f>IF((COUNTA(CurriculumDetail!AE960:AE961) &gt; 0), "x", "")</f>
        <v/>
      </c>
      <c r="AF133" s="14" t="str">
        <f>IF((COUNTA(CurriculumDetail!AF960:AF961) &gt; 0), "x", "")</f>
        <v/>
      </c>
      <c r="AG133" s="14" t="str">
        <f>IF((COUNTA(CurriculumDetail!AG960:AG961) &gt; 0), "x", "")</f>
        <v/>
      </c>
      <c r="AH133" s="14" t="str">
        <f>IF((COUNTA(CurriculumDetail!AH960:AH961) &gt; 0), "x", "")</f>
        <v/>
      </c>
      <c r="AI133" s="14" t="str">
        <f>IF((COUNTA(CurriculumDetail!AI960:AI961) &gt; 0), "x", "")</f>
        <v/>
      </c>
      <c r="AJ133" s="14" t="str">
        <f>IF((COUNTA(CurriculumDetail!AJ960:AJ961) &gt; 0), "x", "")</f>
        <v/>
      </c>
    </row>
    <row r="134" spans="1:36">
      <c r="A134" t="s">
        <v>534</v>
      </c>
      <c r="B134" t="s">
        <v>382</v>
      </c>
      <c r="C134">
        <v>1</v>
      </c>
      <c r="D134">
        <v>4</v>
      </c>
      <c r="E134" t="b">
        <f>AND(OR(CurriculumDetail!F964&gt;0,CurriculumDetail!C964&lt;&gt;1),OR(CurriculumDetail!F965&gt;0,CurriculumDetail!C965&lt;&gt;1),OR(CurriculumDetail!F966&gt;0,CurriculumDetail!C966&lt;&gt;1))</f>
        <v>1</v>
      </c>
      <c r="F134" t="b">
        <f>AND(OR(CurriculumDetail!F964&gt;0,CurriculumDetail!C964&lt;&gt;2),OR(CurriculumDetail!F965&gt;0,CurriculumDetail!C965&lt;&gt;2),OR(CurriculumDetail!F966&gt;0,CurriculumDetail!C966&lt;&gt;2))</f>
        <v>1</v>
      </c>
      <c r="G134" t="str">
        <f>IF((COUNTA(CurriculumDetail!G963:G966) &gt; 0), "x", "")</f>
        <v/>
      </c>
      <c r="H134" s="14" t="str">
        <f>IF((COUNTA(CurriculumDetail!H963:H966) &gt; 0), "x", "")</f>
        <v>x</v>
      </c>
      <c r="I134" s="14" t="str">
        <f>IF((COUNTA(CurriculumDetail!I963:I966) &gt; 0), "x", "")</f>
        <v>x</v>
      </c>
      <c r="J134" s="14" t="str">
        <f>IF((COUNTA(CurriculumDetail!J963:J966) &gt; 0), "x", "")</f>
        <v/>
      </c>
      <c r="K134" s="14" t="str">
        <f>IF((COUNTA(CurriculumDetail!K963:K966) &gt; 0), "x", "")</f>
        <v/>
      </c>
      <c r="L134" s="14" t="str">
        <f>IF((COUNTA(CurriculumDetail!L963:L966) &gt; 0), "x", "")</f>
        <v/>
      </c>
      <c r="M134" s="14" t="str">
        <f>IF((COUNTA(CurriculumDetail!M963:M966) &gt; 0), "x", "")</f>
        <v/>
      </c>
      <c r="N134" s="14" t="str">
        <f>IF((COUNTA(CurriculumDetail!N963:N966) &gt; 0), "x", "")</f>
        <v/>
      </c>
      <c r="O134" s="14" t="str">
        <f>IF((COUNTA(CurriculumDetail!O963:O966) &gt; 0), "x", "")</f>
        <v/>
      </c>
      <c r="P134" s="14" t="str">
        <f>IF((COUNTA(CurriculumDetail!P963:P966) &gt; 0), "x", "")</f>
        <v/>
      </c>
      <c r="Q134" s="14" t="str">
        <f>IF((COUNTA(CurriculumDetail!Q963:Q966) &gt; 0), "x", "")</f>
        <v>x</v>
      </c>
      <c r="R134" s="14" t="str">
        <f>IF((COUNTA(CurriculumDetail!R963:R966) &gt; 0), "x", "")</f>
        <v/>
      </c>
      <c r="S134" s="14" t="str">
        <f>IF((COUNTA(CurriculumDetail!S963:S966) &gt; 0), "x", "")</f>
        <v/>
      </c>
      <c r="T134" s="14" t="str">
        <f>IF((COUNTA(CurriculumDetail!T963:T966) &gt; 0), "x", "")</f>
        <v/>
      </c>
      <c r="U134" s="14" t="str">
        <f>IF((COUNTA(CurriculumDetail!U963:U966) &gt; 0), "x", "")</f>
        <v/>
      </c>
      <c r="V134" s="14" t="str">
        <f>IF((COUNTA(CurriculumDetail!V963:V966) &gt; 0), "x", "")</f>
        <v/>
      </c>
      <c r="W134" s="14" t="str">
        <f>IF((COUNTA(CurriculumDetail!W963:W966) &gt; 0), "x", "")</f>
        <v/>
      </c>
      <c r="X134" s="14" t="str">
        <f>IF((COUNTA(CurriculumDetail!X963:X966) &gt; 0), "x", "")</f>
        <v/>
      </c>
      <c r="Y134" s="14" t="str">
        <f>IF((COUNTA(CurriculumDetail!Y963:Y966) &gt; 0), "x", "")</f>
        <v/>
      </c>
      <c r="Z134" s="14" t="str">
        <f>IF((COUNTA(CurriculumDetail!Z963:Z966) &gt; 0), "x", "")</f>
        <v/>
      </c>
      <c r="AA134" s="14" t="str">
        <f>IF((COUNTA(CurriculumDetail!AA963:AA966) &gt; 0), "x", "")</f>
        <v/>
      </c>
      <c r="AB134" s="14" t="str">
        <f>IF((COUNTA(CurriculumDetail!AB963:AB966) &gt; 0), "x", "")</f>
        <v/>
      </c>
      <c r="AC134" s="14" t="str">
        <f>IF((COUNTA(CurriculumDetail!AC963:AC966) &gt; 0), "x", "")</f>
        <v/>
      </c>
      <c r="AD134" s="14" t="str">
        <f>IF((COUNTA(CurriculumDetail!AD963:AD966) &gt; 0), "x", "")</f>
        <v/>
      </c>
      <c r="AE134" s="14" t="str">
        <f>IF((COUNTA(CurriculumDetail!AE963:AE966) &gt; 0), "x", "")</f>
        <v/>
      </c>
      <c r="AF134" s="14" t="str">
        <f>IF((COUNTA(CurriculumDetail!AF963:AF966) &gt; 0), "x", "")</f>
        <v/>
      </c>
      <c r="AG134" s="14" t="str">
        <f>IF((COUNTA(CurriculumDetail!AG963:AG966) &gt; 0), "x", "")</f>
        <v/>
      </c>
      <c r="AH134" s="14" t="str">
        <f>IF((COUNTA(CurriculumDetail!AH963:AH966) &gt; 0), "x", "")</f>
        <v/>
      </c>
      <c r="AI134" s="14" t="str">
        <f>IF((COUNTA(CurriculumDetail!AI963:AI966) &gt; 0), "x", "")</f>
        <v/>
      </c>
      <c r="AJ134" s="14" t="str">
        <f>IF((COUNTA(CurriculumDetail!AJ963:AJ966) &gt; 0), "x", "")</f>
        <v/>
      </c>
    </row>
    <row r="135" spans="1:36">
      <c r="A135" t="s">
        <v>534</v>
      </c>
      <c r="B135" t="s">
        <v>591</v>
      </c>
      <c r="C135">
        <v>0</v>
      </c>
      <c r="D135">
        <v>1</v>
      </c>
      <c r="E135" t="b">
        <f>AND(OR(CurriculumDetail!F969&gt;0,CurriculumDetail!C969&lt;&gt;1))</f>
        <v>1</v>
      </c>
      <c r="F135" t="b">
        <f>AND(OR(CurriculumDetail!F969&gt;0,CurriculumDetail!C969&lt;&gt;2))</f>
        <v>1</v>
      </c>
      <c r="G135" t="str">
        <f>IF((COUNTA(CurriculumDetail!G968:G969) &gt; 0), "x", "")</f>
        <v/>
      </c>
      <c r="H135" s="14" t="str">
        <f>IF((COUNTA(CurriculumDetail!H968:H969) &gt; 0), "x", "")</f>
        <v/>
      </c>
      <c r="I135" s="14" t="str">
        <f>IF((COUNTA(CurriculumDetail!I968:I969) &gt; 0), "x", "")</f>
        <v/>
      </c>
      <c r="J135" s="14" t="str">
        <f>IF((COUNTA(CurriculumDetail!J968:J969) &gt; 0), "x", "")</f>
        <v/>
      </c>
      <c r="K135" s="14" t="str">
        <f>IF((COUNTA(CurriculumDetail!K968:K969) &gt; 0), "x", "")</f>
        <v/>
      </c>
      <c r="L135" s="14" t="str">
        <f>IF((COUNTA(CurriculumDetail!L968:L969) &gt; 0), "x", "")</f>
        <v/>
      </c>
      <c r="M135" s="14" t="str">
        <f>IF((COUNTA(CurriculumDetail!M968:M969) &gt; 0), "x", "")</f>
        <v/>
      </c>
      <c r="N135" s="14" t="str">
        <f>IF((COUNTA(CurriculumDetail!N968:N969) &gt; 0), "x", "")</f>
        <v/>
      </c>
      <c r="O135" s="14" t="str">
        <f>IF((COUNTA(CurriculumDetail!O968:O969) &gt; 0), "x", "")</f>
        <v/>
      </c>
      <c r="P135" s="14" t="str">
        <f>IF((COUNTA(CurriculumDetail!P968:P969) &gt; 0), "x", "")</f>
        <v/>
      </c>
      <c r="Q135" s="14" t="str">
        <f>IF((COUNTA(CurriculumDetail!Q968:Q969) &gt; 0), "x", "")</f>
        <v>x</v>
      </c>
      <c r="R135" s="14" t="str">
        <f>IF((COUNTA(CurriculumDetail!R968:R969) &gt; 0), "x", "")</f>
        <v>x</v>
      </c>
      <c r="S135" s="14" t="str">
        <f>IF((COUNTA(CurriculumDetail!S968:S969) &gt; 0), "x", "")</f>
        <v/>
      </c>
      <c r="T135" s="14" t="str">
        <f>IF((COUNTA(CurriculumDetail!T968:T969) &gt; 0), "x", "")</f>
        <v/>
      </c>
      <c r="U135" s="14" t="str">
        <f>IF((COUNTA(CurriculumDetail!U968:U969) &gt; 0), "x", "")</f>
        <v/>
      </c>
      <c r="V135" s="14" t="str">
        <f>IF((COUNTA(CurriculumDetail!V968:V969) &gt; 0), "x", "")</f>
        <v/>
      </c>
      <c r="W135" s="14" t="str">
        <f>IF((COUNTA(CurriculumDetail!W968:W969) &gt; 0), "x", "")</f>
        <v/>
      </c>
      <c r="X135" s="14" t="str">
        <f>IF((COUNTA(CurriculumDetail!X968:X969) &gt; 0), "x", "")</f>
        <v/>
      </c>
      <c r="Y135" s="14" t="str">
        <f>IF((COUNTA(CurriculumDetail!Y968:Y969) &gt; 0), "x", "")</f>
        <v/>
      </c>
      <c r="Z135" s="14" t="str">
        <f>IF((COUNTA(CurriculumDetail!Z968:Z969) &gt; 0), "x", "")</f>
        <v/>
      </c>
      <c r="AA135" s="14" t="str">
        <f>IF((COUNTA(CurriculumDetail!AA968:AA969) &gt; 0), "x", "")</f>
        <v/>
      </c>
      <c r="AB135" s="14" t="str">
        <f>IF((COUNTA(CurriculumDetail!AB968:AB969) &gt; 0), "x", "")</f>
        <v/>
      </c>
      <c r="AC135" s="14" t="str">
        <f>IF((COUNTA(CurriculumDetail!AC968:AC969) &gt; 0), "x", "")</f>
        <v/>
      </c>
      <c r="AD135" s="14" t="str">
        <f>IF((COUNTA(CurriculumDetail!AD968:AD969) &gt; 0), "x", "")</f>
        <v/>
      </c>
      <c r="AE135" s="14" t="str">
        <f>IF((COUNTA(CurriculumDetail!AE968:AE969) &gt; 0), "x", "")</f>
        <v/>
      </c>
      <c r="AF135" s="14" t="str">
        <f>IF((COUNTA(CurriculumDetail!AF968:AF969) &gt; 0), "x", "")</f>
        <v/>
      </c>
      <c r="AG135" s="14" t="str">
        <f>IF((COUNTA(CurriculumDetail!AG968:AG969) &gt; 0), "x", "")</f>
        <v/>
      </c>
      <c r="AH135" s="14" t="str">
        <f>IF((COUNTA(CurriculumDetail!AH968:AH969) &gt; 0), "x", "")</f>
        <v/>
      </c>
      <c r="AI135" s="14" t="str">
        <f>IF((COUNTA(CurriculumDetail!AI968:AI969) &gt; 0), "x", "")</f>
        <v/>
      </c>
      <c r="AJ135" s="14" t="str">
        <f>IF((COUNTA(CurriculumDetail!AJ968:AJ969) &gt; 0), "x", "")</f>
        <v/>
      </c>
    </row>
    <row r="136" spans="1:36">
      <c r="A136" t="s">
        <v>534</v>
      </c>
      <c r="B136" t="s">
        <v>114</v>
      </c>
      <c r="C136">
        <v>0</v>
      </c>
      <c r="D136">
        <v>3</v>
      </c>
      <c r="E136" t="b">
        <f>AND(OR(CurriculumDetail!F972&gt;0,CurriculumDetail!C972&lt;&gt;1),OR(CurriculumDetail!F973&gt;0,CurriculumDetail!C973&lt;&gt;1),OR(CurriculumDetail!F974&gt;0,CurriculumDetail!C974&lt;&gt;1),OR(CurriculumDetail!F975&gt;0,CurriculumDetail!C975&lt;&gt;1))</f>
        <v>1</v>
      </c>
      <c r="F136" t="b">
        <f>AND(OR(CurriculumDetail!F972&gt;0,CurriculumDetail!C972&lt;&gt;2),OR(CurriculumDetail!F973&gt;0,CurriculumDetail!C973&lt;&gt;2),OR(CurriculumDetail!F974&gt;0,CurriculumDetail!C974&lt;&gt;2),OR(CurriculumDetail!F975&gt;0,CurriculumDetail!C975&lt;&gt;2))</f>
        <v>1</v>
      </c>
      <c r="G136" t="str">
        <f>IF((COUNTA(CurriculumDetail!G971:G975) &gt; 0), "x", "")</f>
        <v/>
      </c>
      <c r="H136" s="14" t="str">
        <f>IF((COUNTA(CurriculumDetail!H971:H975) &gt; 0), "x", "")</f>
        <v>x</v>
      </c>
      <c r="I136" s="14" t="str">
        <f>IF((COUNTA(CurriculumDetail!I971:I975) &gt; 0), "x", "")</f>
        <v/>
      </c>
      <c r="J136" s="14" t="str">
        <f>IF((COUNTA(CurriculumDetail!J971:J975) &gt; 0), "x", "")</f>
        <v/>
      </c>
      <c r="K136" s="14" t="str">
        <f>IF((COUNTA(CurriculumDetail!K971:K975) &gt; 0), "x", "")</f>
        <v/>
      </c>
      <c r="L136" s="14" t="str">
        <f>IF((COUNTA(CurriculumDetail!L971:L975) &gt; 0), "x", "")</f>
        <v/>
      </c>
      <c r="M136" s="14" t="str">
        <f>IF((COUNTA(CurriculumDetail!M971:M975) &gt; 0), "x", "")</f>
        <v/>
      </c>
      <c r="N136" s="14" t="str">
        <f>IF((COUNTA(CurriculumDetail!N971:N975) &gt; 0), "x", "")</f>
        <v/>
      </c>
      <c r="O136" s="14" t="str">
        <f>IF((COUNTA(CurriculumDetail!O971:O975) &gt; 0), "x", "")</f>
        <v/>
      </c>
      <c r="P136" s="14" t="str">
        <f>IF((COUNTA(CurriculumDetail!P971:P975) &gt; 0), "x", "")</f>
        <v/>
      </c>
      <c r="Q136" s="14" t="str">
        <f>IF((COUNTA(CurriculumDetail!Q971:Q975) &gt; 0), "x", "")</f>
        <v>x</v>
      </c>
      <c r="R136" s="14" t="str">
        <f>IF((COUNTA(CurriculumDetail!R971:R975) &gt; 0), "x", "")</f>
        <v>x</v>
      </c>
      <c r="S136" s="14" t="str">
        <f>IF((COUNTA(CurriculumDetail!S971:S975) &gt; 0), "x", "")</f>
        <v/>
      </c>
      <c r="T136" s="14" t="str">
        <f>IF((COUNTA(CurriculumDetail!T971:T975) &gt; 0), "x", "")</f>
        <v/>
      </c>
      <c r="U136" s="14" t="str">
        <f>IF((COUNTA(CurriculumDetail!U971:U975) &gt; 0), "x", "")</f>
        <v/>
      </c>
      <c r="V136" s="14" t="str">
        <f>IF((COUNTA(CurriculumDetail!V971:V975) &gt; 0), "x", "")</f>
        <v/>
      </c>
      <c r="W136" s="14" t="str">
        <f>IF((COUNTA(CurriculumDetail!W971:W975) &gt; 0), "x", "")</f>
        <v/>
      </c>
      <c r="X136" s="14" t="str">
        <f>IF((COUNTA(CurriculumDetail!X971:X975) &gt; 0), "x", "")</f>
        <v/>
      </c>
      <c r="Y136" s="14" t="str">
        <f>IF((COUNTA(CurriculumDetail!Y971:Y975) &gt; 0), "x", "")</f>
        <v/>
      </c>
      <c r="Z136" s="14" t="str">
        <f>IF((COUNTA(CurriculumDetail!Z971:Z975) &gt; 0), "x", "")</f>
        <v/>
      </c>
      <c r="AA136" s="14" t="str">
        <f>IF((COUNTA(CurriculumDetail!AA971:AA975) &gt; 0), "x", "")</f>
        <v/>
      </c>
      <c r="AB136" s="14" t="str">
        <f>IF((COUNTA(CurriculumDetail!AB971:AB975) &gt; 0), "x", "")</f>
        <v/>
      </c>
      <c r="AC136" s="14" t="str">
        <f>IF((COUNTA(CurriculumDetail!AC971:AC975) &gt; 0), "x", "")</f>
        <v/>
      </c>
      <c r="AD136" s="14" t="str">
        <f>IF((COUNTA(CurriculumDetail!AD971:AD975) &gt; 0), "x", "")</f>
        <v/>
      </c>
      <c r="AE136" s="14" t="str">
        <f>IF((COUNTA(CurriculumDetail!AE971:AE975) &gt; 0), "x", "")</f>
        <v/>
      </c>
      <c r="AF136" s="14" t="str">
        <f>IF((COUNTA(CurriculumDetail!AF971:AF975) &gt; 0), "x", "")</f>
        <v/>
      </c>
      <c r="AG136" s="14" t="str">
        <f>IF((COUNTA(CurriculumDetail!AG971:AG975) &gt; 0), "x", "")</f>
        <v/>
      </c>
      <c r="AH136" s="14" t="str">
        <f>IF((COUNTA(CurriculumDetail!AH971:AH975) &gt; 0), "x", "")</f>
        <v/>
      </c>
      <c r="AI136" s="14" t="str">
        <f>IF((COUNTA(CurriculumDetail!AI971:AI975) &gt; 0), "x", "")</f>
        <v/>
      </c>
      <c r="AJ136" s="14" t="str">
        <f>IF((COUNTA(CurriculumDetail!AJ971:AJ975) &gt; 0), "x", "")</f>
        <v/>
      </c>
    </row>
    <row r="137" spans="1:36">
      <c r="A137" t="s">
        <v>534</v>
      </c>
      <c r="B137" t="s">
        <v>44</v>
      </c>
      <c r="C137">
        <v>0</v>
      </c>
      <c r="D137">
        <v>0</v>
      </c>
      <c r="E137" t="b">
        <f>AND(OR(CurriculumDetail!F978&gt;0,CurriculumDetail!C978&lt;&gt;1),OR(CurriculumDetail!F979&gt;0,CurriculumDetail!C979&lt;&gt;1),OR(CurriculumDetail!F980&gt;0,CurriculumDetail!C980&lt;&gt;1))</f>
        <v>1</v>
      </c>
      <c r="F137" t="b">
        <f>AND(OR(CurriculumDetail!F978&gt;0,CurriculumDetail!C978&lt;&gt;2),OR(CurriculumDetail!F979&gt;0,CurriculumDetail!C979&lt;&gt;2),OR(CurriculumDetail!F980&gt;0,CurriculumDetail!C980&lt;&gt;2))</f>
        <v>1</v>
      </c>
      <c r="G137" t="str">
        <f>IF((COUNTA(CurriculumDetail!G977:G980) &gt; 0), "x", "")</f>
        <v/>
      </c>
      <c r="H137" s="14" t="str">
        <f>IF((COUNTA(CurriculumDetail!H977:H980) &gt; 0), "x", "")</f>
        <v/>
      </c>
      <c r="I137" s="14" t="str">
        <f>IF((COUNTA(CurriculumDetail!I977:I980) &gt; 0), "x", "")</f>
        <v/>
      </c>
      <c r="J137" s="14" t="str">
        <f>IF((COUNTA(CurriculumDetail!J977:J980) &gt; 0), "x", "")</f>
        <v/>
      </c>
      <c r="K137" s="14" t="str">
        <f>IF((COUNTA(CurriculumDetail!K977:K980) &gt; 0), "x", "")</f>
        <v/>
      </c>
      <c r="L137" s="14" t="str">
        <f>IF((COUNTA(CurriculumDetail!L977:L980) &gt; 0), "x", "")</f>
        <v/>
      </c>
      <c r="M137" s="14" t="str">
        <f>IF((COUNTA(CurriculumDetail!M977:M980) &gt; 0), "x", "")</f>
        <v/>
      </c>
      <c r="N137" s="14" t="str">
        <f>IF((COUNTA(CurriculumDetail!N977:N980) &gt; 0), "x", "")</f>
        <v/>
      </c>
      <c r="O137" s="14" t="str">
        <f>IF((COUNTA(CurriculumDetail!O977:O980) &gt; 0), "x", "")</f>
        <v/>
      </c>
      <c r="P137" s="14" t="str">
        <f>IF((COUNTA(CurriculumDetail!P977:P980) &gt; 0), "x", "")</f>
        <v/>
      </c>
      <c r="Q137" s="14" t="str">
        <f>IF((COUNTA(CurriculumDetail!Q977:Q980) &gt; 0), "x", "")</f>
        <v>x</v>
      </c>
      <c r="R137" s="14" t="str">
        <f>IF((COUNTA(CurriculumDetail!R977:R980) &gt; 0), "x", "")</f>
        <v>x</v>
      </c>
      <c r="S137" s="14" t="str">
        <f>IF((COUNTA(CurriculumDetail!S977:S980) &gt; 0), "x", "")</f>
        <v/>
      </c>
      <c r="T137" s="14" t="str">
        <f>IF((COUNTA(CurriculumDetail!T977:T980) &gt; 0), "x", "")</f>
        <v/>
      </c>
      <c r="U137" s="14" t="str">
        <f>IF((COUNTA(CurriculumDetail!U977:U980) &gt; 0), "x", "")</f>
        <v/>
      </c>
      <c r="V137" s="14" t="str">
        <f>IF((COUNTA(CurriculumDetail!V977:V980) &gt; 0), "x", "")</f>
        <v/>
      </c>
      <c r="W137" s="14" t="str">
        <f>IF((COUNTA(CurriculumDetail!W977:W980) &gt; 0), "x", "")</f>
        <v/>
      </c>
      <c r="X137" s="14" t="str">
        <f>IF((COUNTA(CurriculumDetail!X977:X980) &gt; 0), "x", "")</f>
        <v/>
      </c>
      <c r="Y137" s="14" t="str">
        <f>IF((COUNTA(CurriculumDetail!Y977:Y980) &gt; 0), "x", "")</f>
        <v/>
      </c>
      <c r="Z137" s="14" t="str">
        <f>IF((COUNTA(CurriculumDetail!Z977:Z980) &gt; 0), "x", "")</f>
        <v/>
      </c>
      <c r="AA137" s="14" t="str">
        <f>IF((COUNTA(CurriculumDetail!AA977:AA980) &gt; 0), "x", "")</f>
        <v/>
      </c>
      <c r="AB137" s="14" t="str">
        <f>IF((COUNTA(CurriculumDetail!AB977:AB980) &gt; 0), "x", "")</f>
        <v/>
      </c>
      <c r="AC137" s="14" t="str">
        <f>IF((COUNTA(CurriculumDetail!AC977:AC980) &gt; 0), "x", "")</f>
        <v/>
      </c>
      <c r="AD137" s="14" t="str">
        <f>IF((COUNTA(CurriculumDetail!AD977:AD980) &gt; 0), "x", "")</f>
        <v/>
      </c>
      <c r="AE137" s="14" t="str">
        <f>IF((COUNTA(CurriculumDetail!AE977:AE980) &gt; 0), "x", "")</f>
        <v/>
      </c>
      <c r="AF137" s="14" t="str">
        <f>IF((COUNTA(CurriculumDetail!AF977:AF980) &gt; 0), "x", "")</f>
        <v/>
      </c>
      <c r="AG137" s="14" t="str">
        <f>IF((COUNTA(CurriculumDetail!AG977:AG980) &gt; 0), "x", "")</f>
        <v/>
      </c>
      <c r="AH137" s="14" t="str">
        <f>IF((COUNTA(CurriculumDetail!AH977:AH980) &gt; 0), "x", "")</f>
        <v/>
      </c>
      <c r="AI137" s="14" t="str">
        <f>IF((COUNTA(CurriculumDetail!AI977:AI980) &gt; 0), "x", "")</f>
        <v/>
      </c>
      <c r="AJ137" s="14" t="str">
        <f>IF((COUNTA(CurriculumDetail!AJ977:AJ980) &gt; 0), "x", "")</f>
        <v/>
      </c>
    </row>
    <row r="138" spans="1:36">
      <c r="A138" t="s">
        <v>534</v>
      </c>
      <c r="B138" t="s">
        <v>153</v>
      </c>
      <c r="C138">
        <v>0</v>
      </c>
      <c r="D138">
        <v>0</v>
      </c>
      <c r="E138" t="b">
        <f>AND(OR(CurriculumDetail!F983&gt;0,CurriculumDetail!C983&lt;&gt;1))</f>
        <v>1</v>
      </c>
      <c r="F138" t="b">
        <f>AND(OR(CurriculumDetail!F983&gt;0,CurriculumDetail!C983&lt;&gt;2))</f>
        <v>1</v>
      </c>
      <c r="G138" t="str">
        <f>IF((COUNTA(CurriculumDetail!G982:G983) &gt; 0), "x", "")</f>
        <v/>
      </c>
      <c r="H138" s="14" t="str">
        <f>IF((COUNTA(CurriculumDetail!H982:H983) &gt; 0), "x", "")</f>
        <v/>
      </c>
      <c r="I138" s="14" t="str">
        <f>IF((COUNTA(CurriculumDetail!I982:I983) &gt; 0), "x", "")</f>
        <v/>
      </c>
      <c r="J138" s="14" t="str">
        <f>IF((COUNTA(CurriculumDetail!J982:J983) &gt; 0), "x", "")</f>
        <v/>
      </c>
      <c r="K138" s="14" t="str">
        <f>IF((COUNTA(CurriculumDetail!K982:K983) &gt; 0), "x", "")</f>
        <v/>
      </c>
      <c r="L138" s="14" t="str">
        <f>IF((COUNTA(CurriculumDetail!L982:L983) &gt; 0), "x", "")</f>
        <v/>
      </c>
      <c r="M138" s="14" t="str">
        <f>IF((COUNTA(CurriculumDetail!M982:M983) &gt; 0), "x", "")</f>
        <v/>
      </c>
      <c r="N138" s="14" t="str">
        <f>IF((COUNTA(CurriculumDetail!N982:N983) &gt; 0), "x", "")</f>
        <v/>
      </c>
      <c r="O138" s="14" t="str">
        <f>IF((COUNTA(CurriculumDetail!O982:O983) &gt; 0), "x", "")</f>
        <v/>
      </c>
      <c r="P138" s="14" t="str">
        <f>IF((COUNTA(CurriculumDetail!P982:P983) &gt; 0), "x", "")</f>
        <v/>
      </c>
      <c r="Q138" s="14" t="str">
        <f>IF((COUNTA(CurriculumDetail!Q982:Q983) &gt; 0), "x", "")</f>
        <v/>
      </c>
      <c r="R138" s="14" t="str">
        <f>IF((COUNTA(CurriculumDetail!R982:R983) &gt; 0), "x", "")</f>
        <v>x</v>
      </c>
      <c r="S138" s="14" t="str">
        <f>IF((COUNTA(CurriculumDetail!S982:S983) &gt; 0), "x", "")</f>
        <v/>
      </c>
      <c r="T138" s="14" t="str">
        <f>IF((COUNTA(CurriculumDetail!T982:T983) &gt; 0), "x", "")</f>
        <v/>
      </c>
      <c r="U138" s="14" t="str">
        <f>IF((COUNTA(CurriculumDetail!U982:U983) &gt; 0), "x", "")</f>
        <v/>
      </c>
      <c r="V138" s="14" t="str">
        <f>IF((COUNTA(CurriculumDetail!V982:V983) &gt; 0), "x", "")</f>
        <v/>
      </c>
      <c r="W138" s="14" t="str">
        <f>IF((COUNTA(CurriculumDetail!W982:W983) &gt; 0), "x", "")</f>
        <v/>
      </c>
      <c r="X138" s="14" t="str">
        <f>IF((COUNTA(CurriculumDetail!X982:X983) &gt; 0), "x", "")</f>
        <v/>
      </c>
      <c r="Y138" s="14" t="str">
        <f>IF((COUNTA(CurriculumDetail!Y982:Y983) &gt; 0), "x", "")</f>
        <v/>
      </c>
      <c r="Z138" s="14" t="str">
        <f>IF((COUNTA(CurriculumDetail!Z982:Z983) &gt; 0), "x", "")</f>
        <v/>
      </c>
      <c r="AA138" s="14" t="str">
        <f>IF((COUNTA(CurriculumDetail!AA982:AA983) &gt; 0), "x", "")</f>
        <v/>
      </c>
      <c r="AB138" s="14" t="str">
        <f>IF((COUNTA(CurriculumDetail!AB982:AB983) &gt; 0), "x", "")</f>
        <v/>
      </c>
      <c r="AC138" s="14" t="str">
        <f>IF((COUNTA(CurriculumDetail!AC982:AC983) &gt; 0), "x", "")</f>
        <v/>
      </c>
      <c r="AD138" s="14" t="str">
        <f>IF((COUNTA(CurriculumDetail!AD982:AD983) &gt; 0), "x", "")</f>
        <v/>
      </c>
      <c r="AE138" s="14" t="str">
        <f>IF((COUNTA(CurriculumDetail!AE982:AE983) &gt; 0), "x", "")</f>
        <v/>
      </c>
      <c r="AF138" s="14" t="str">
        <f>IF((COUNTA(CurriculumDetail!AF982:AF983) &gt; 0), "x", "")</f>
        <v/>
      </c>
      <c r="AG138" s="14" t="str">
        <f>IF((COUNTA(CurriculumDetail!AG982:AG983) &gt; 0), "x", "")</f>
        <v/>
      </c>
      <c r="AH138" s="14" t="str">
        <f>IF((COUNTA(CurriculumDetail!AH982:AH983) &gt; 0), "x", "")</f>
        <v/>
      </c>
      <c r="AI138" s="14" t="str">
        <f>IF((COUNTA(CurriculumDetail!AI982:AI983) &gt; 0), "x", "")</f>
        <v/>
      </c>
      <c r="AJ138" s="14" t="str">
        <f>IF((COUNTA(CurriculumDetail!AJ982:AJ983) &gt; 0), "x", "")</f>
        <v/>
      </c>
    </row>
    <row r="139" spans="1:36">
      <c r="A139" t="s">
        <v>534</v>
      </c>
      <c r="B139" t="s">
        <v>576</v>
      </c>
      <c r="C139">
        <v>0</v>
      </c>
      <c r="D139">
        <v>0</v>
      </c>
      <c r="E139" t="b">
        <f>AND(OR(CurriculumDetail!F986&gt;0,CurriculumDetail!C986&lt;&gt;1),OR(CurriculumDetail!F987&gt;0,CurriculumDetail!C987&lt;&gt;1),OR(CurriculumDetail!F988&gt;0,CurriculumDetail!C988&lt;&gt;1))</f>
        <v>1</v>
      </c>
      <c r="F139" t="b">
        <f>AND(OR(CurriculumDetail!F986&gt;0,CurriculumDetail!C986&lt;&gt;2),OR(CurriculumDetail!F987&gt;0,CurriculumDetail!C987&lt;&gt;2),OR(CurriculumDetail!F988&gt;0,CurriculumDetail!C988&lt;&gt;2))</f>
        <v>1</v>
      </c>
      <c r="G139" t="str">
        <f>IF((COUNTA(CurriculumDetail!G985:G988) &gt; 0), "x", "")</f>
        <v/>
      </c>
      <c r="H139" s="14" t="str">
        <f>IF((COUNTA(CurriculumDetail!H985:H988) &gt; 0), "x", "")</f>
        <v/>
      </c>
      <c r="I139" s="14" t="str">
        <f>IF((COUNTA(CurriculumDetail!I985:I988) &gt; 0), "x", "")</f>
        <v/>
      </c>
      <c r="J139" s="14" t="str">
        <f>IF((COUNTA(CurriculumDetail!J985:J988) &gt; 0), "x", "")</f>
        <v/>
      </c>
      <c r="K139" s="14" t="str">
        <f>IF((COUNTA(CurriculumDetail!K985:K988) &gt; 0), "x", "")</f>
        <v/>
      </c>
      <c r="L139" s="14" t="str">
        <f>IF((COUNTA(CurriculumDetail!L985:L988) &gt; 0), "x", "")</f>
        <v/>
      </c>
      <c r="M139" s="14" t="str">
        <f>IF((COUNTA(CurriculumDetail!M985:M988) &gt; 0), "x", "")</f>
        <v/>
      </c>
      <c r="N139" s="14" t="str">
        <f>IF((COUNTA(CurriculumDetail!N985:N988) &gt; 0), "x", "")</f>
        <v/>
      </c>
      <c r="O139" s="14" t="str">
        <f>IF((COUNTA(CurriculumDetail!O985:O988) &gt; 0), "x", "")</f>
        <v/>
      </c>
      <c r="P139" s="14" t="str">
        <f>IF((COUNTA(CurriculumDetail!P985:P988) &gt; 0), "x", "")</f>
        <v/>
      </c>
      <c r="Q139" s="14" t="str">
        <f>IF((COUNTA(CurriculumDetail!Q985:Q988) &gt; 0), "x", "")</f>
        <v/>
      </c>
      <c r="R139" s="14" t="str">
        <f>IF((COUNTA(CurriculumDetail!R985:R988) &gt; 0), "x", "")</f>
        <v>x</v>
      </c>
      <c r="S139" s="14" t="str">
        <f>IF((COUNTA(CurriculumDetail!S985:S988) &gt; 0), "x", "")</f>
        <v/>
      </c>
      <c r="T139" s="14" t="str">
        <f>IF((COUNTA(CurriculumDetail!T985:T988) &gt; 0), "x", "")</f>
        <v/>
      </c>
      <c r="U139" s="14" t="str">
        <f>IF((COUNTA(CurriculumDetail!U985:U988) &gt; 0), "x", "")</f>
        <v/>
      </c>
      <c r="V139" s="14" t="str">
        <f>IF((COUNTA(CurriculumDetail!V985:V988) &gt; 0), "x", "")</f>
        <v/>
      </c>
      <c r="W139" s="14" t="str">
        <f>IF((COUNTA(CurriculumDetail!W985:W988) &gt; 0), "x", "")</f>
        <v/>
      </c>
      <c r="X139" s="14" t="str">
        <f>IF((COUNTA(CurriculumDetail!X985:X988) &gt; 0), "x", "")</f>
        <v/>
      </c>
      <c r="Y139" s="14" t="str">
        <f>IF((COUNTA(CurriculumDetail!Y985:Y988) &gt; 0), "x", "")</f>
        <v/>
      </c>
      <c r="Z139" s="14" t="str">
        <f>IF((COUNTA(CurriculumDetail!Z985:Z988) &gt; 0), "x", "")</f>
        <v/>
      </c>
      <c r="AA139" s="14" t="str">
        <f>IF((COUNTA(CurriculumDetail!AA985:AA988) &gt; 0), "x", "")</f>
        <v/>
      </c>
      <c r="AB139" s="14" t="str">
        <f>IF((COUNTA(CurriculumDetail!AB985:AB988) &gt; 0), "x", "")</f>
        <v/>
      </c>
      <c r="AC139" s="14" t="str">
        <f>IF((COUNTA(CurriculumDetail!AC985:AC988) &gt; 0), "x", "")</f>
        <v/>
      </c>
      <c r="AD139" s="14" t="str">
        <f>IF((COUNTA(CurriculumDetail!AD985:AD988) &gt; 0), "x", "")</f>
        <v/>
      </c>
      <c r="AE139" s="14" t="str">
        <f>IF((COUNTA(CurriculumDetail!AE985:AE988) &gt; 0), "x", "")</f>
        <v/>
      </c>
      <c r="AF139" s="14" t="str">
        <f>IF((COUNTA(CurriculumDetail!AF985:AF988) &gt; 0), "x", "")</f>
        <v/>
      </c>
      <c r="AG139" s="14" t="str">
        <f>IF((COUNTA(CurriculumDetail!AG985:AG988) &gt; 0), "x", "")</f>
        <v/>
      </c>
      <c r="AH139" s="14" t="str">
        <f>IF((COUNTA(CurriculumDetail!AH985:AH988) &gt; 0), "x", "")</f>
        <v/>
      </c>
      <c r="AI139" s="14" t="str">
        <f>IF((COUNTA(CurriculumDetail!AI985:AI988) &gt; 0), "x", "")</f>
        <v/>
      </c>
      <c r="AJ139" s="14" t="str">
        <f>IF((COUNTA(CurriculumDetail!AJ985:AJ988) &gt; 0), "x", "")</f>
        <v/>
      </c>
    </row>
    <row r="140" spans="1:36">
      <c r="A140" t="s">
        <v>534</v>
      </c>
      <c r="B140" t="s">
        <v>502</v>
      </c>
      <c r="C140">
        <v>0</v>
      </c>
      <c r="D140">
        <v>0</v>
      </c>
      <c r="E140" t="b">
        <f>AND(OR(CurriculumDetail!F991&gt;0,CurriculumDetail!C991&lt;&gt;1),OR(CurriculumDetail!F992&gt;0,CurriculumDetail!C992&lt;&gt;1),OR(CurriculumDetail!F993&gt;0,CurriculumDetail!C993&lt;&gt;1),OR(CurriculumDetail!F994&gt;0,CurriculumDetail!C994&lt;&gt;1))</f>
        <v>1</v>
      </c>
      <c r="F140" t="b">
        <f>AND(OR(CurriculumDetail!F991&gt;0,CurriculumDetail!C991&lt;&gt;2),OR(CurriculumDetail!F992&gt;0,CurriculumDetail!C992&lt;&gt;2),OR(CurriculumDetail!F993&gt;0,CurriculumDetail!C993&lt;&gt;2),OR(CurriculumDetail!F994&gt;0,CurriculumDetail!C994&lt;&gt;2))</f>
        <v>1</v>
      </c>
      <c r="G140" t="str">
        <f>IF((COUNTA(CurriculumDetail!G990:G994) &gt; 0), "x", "")</f>
        <v/>
      </c>
      <c r="H140" s="14" t="str">
        <f>IF((COUNTA(CurriculumDetail!H990:H994) &gt; 0), "x", "")</f>
        <v/>
      </c>
      <c r="I140" s="14" t="str">
        <f>IF((COUNTA(CurriculumDetail!I990:I994) &gt; 0), "x", "")</f>
        <v/>
      </c>
      <c r="J140" s="14" t="str">
        <f>IF((COUNTA(CurriculumDetail!J990:J994) &gt; 0), "x", "")</f>
        <v/>
      </c>
      <c r="K140" s="14" t="str">
        <f>IF((COUNTA(CurriculumDetail!K990:K994) &gt; 0), "x", "")</f>
        <v/>
      </c>
      <c r="L140" s="14" t="str">
        <f>IF((COUNTA(CurriculumDetail!L990:L994) &gt; 0), "x", "")</f>
        <v>x</v>
      </c>
      <c r="M140" s="14" t="str">
        <f>IF((COUNTA(CurriculumDetail!M990:M994) &gt; 0), "x", "")</f>
        <v/>
      </c>
      <c r="N140" s="14" t="str">
        <f>IF((COUNTA(CurriculumDetail!N990:N994) &gt; 0), "x", "")</f>
        <v/>
      </c>
      <c r="O140" s="14" t="str">
        <f>IF((COUNTA(CurriculumDetail!O990:O994) &gt; 0), "x", "")</f>
        <v/>
      </c>
      <c r="P140" s="14" t="str">
        <f>IF((COUNTA(CurriculumDetail!P990:P994) &gt; 0), "x", "")</f>
        <v/>
      </c>
      <c r="Q140" s="14" t="str">
        <f>IF((COUNTA(CurriculumDetail!Q990:Q994) &gt; 0), "x", "")</f>
        <v>x</v>
      </c>
      <c r="R140" s="14" t="str">
        <f>IF((COUNTA(CurriculumDetail!R990:R994) &gt; 0), "x", "")</f>
        <v>x</v>
      </c>
      <c r="S140" s="14" t="str">
        <f>IF((COUNTA(CurriculumDetail!S990:S994) &gt; 0), "x", "")</f>
        <v/>
      </c>
      <c r="T140" s="14" t="str">
        <f>IF((COUNTA(CurriculumDetail!T990:T994) &gt; 0), "x", "")</f>
        <v/>
      </c>
      <c r="U140" s="14" t="str">
        <f>IF((COUNTA(CurriculumDetail!U990:U994) &gt; 0), "x", "")</f>
        <v/>
      </c>
      <c r="V140" s="14" t="str">
        <f>IF((COUNTA(CurriculumDetail!V990:V994) &gt; 0), "x", "")</f>
        <v/>
      </c>
      <c r="W140" s="14" t="str">
        <f>IF((COUNTA(CurriculumDetail!W990:W994) &gt; 0), "x", "")</f>
        <v/>
      </c>
      <c r="X140" s="14" t="str">
        <f>IF((COUNTA(CurriculumDetail!X990:X994) &gt; 0), "x", "")</f>
        <v/>
      </c>
      <c r="Y140" s="14" t="str">
        <f>IF((COUNTA(CurriculumDetail!Y990:Y994) &gt; 0), "x", "")</f>
        <v/>
      </c>
      <c r="Z140" s="14" t="str">
        <f>IF((COUNTA(CurriculumDetail!Z990:Z994) &gt; 0), "x", "")</f>
        <v/>
      </c>
      <c r="AA140" s="14" t="str">
        <f>IF((COUNTA(CurriculumDetail!AA990:AA994) &gt; 0), "x", "")</f>
        <v/>
      </c>
      <c r="AB140" s="14" t="str">
        <f>IF((COUNTA(CurriculumDetail!AB990:AB994) &gt; 0), "x", "")</f>
        <v/>
      </c>
      <c r="AC140" s="14" t="str">
        <f>IF((COUNTA(CurriculumDetail!AC990:AC994) &gt; 0), "x", "")</f>
        <v/>
      </c>
      <c r="AD140" s="14" t="str">
        <f>IF((COUNTA(CurriculumDetail!AD990:AD994) &gt; 0), "x", "")</f>
        <v/>
      </c>
      <c r="AE140" s="14" t="str">
        <f>IF((COUNTA(CurriculumDetail!AE990:AE994) &gt; 0), "x", "")</f>
        <v/>
      </c>
      <c r="AF140" s="14" t="str">
        <f>IF((COUNTA(CurriculumDetail!AF990:AF994) &gt; 0), "x", "")</f>
        <v/>
      </c>
      <c r="AG140" s="14" t="str">
        <f>IF((COUNTA(CurriculumDetail!AG990:AG994) &gt; 0), "x", "")</f>
        <v/>
      </c>
      <c r="AH140" s="14" t="str">
        <f>IF((COUNTA(CurriculumDetail!AH990:AH994) &gt; 0), "x", "")</f>
        <v/>
      </c>
      <c r="AI140" s="14" t="str">
        <f>IF((COUNTA(CurriculumDetail!AI990:AI994) &gt; 0), "x", "")</f>
        <v/>
      </c>
      <c r="AJ140" s="14" t="str">
        <f>IF((COUNTA(CurriculumDetail!AJ990:AJ994) &gt; 0), "x", "")</f>
        <v/>
      </c>
    </row>
    <row r="141" spans="1:36">
      <c r="A141" t="s">
        <v>534</v>
      </c>
      <c r="B141" t="s">
        <v>40</v>
      </c>
      <c r="C141">
        <v>0</v>
      </c>
      <c r="D141">
        <v>0</v>
      </c>
      <c r="E141" t="b">
        <f>AND(OR(CurriculumDetail!F997&gt;0,CurriculumDetail!C997&lt;&gt;1),OR(CurriculumDetail!F998&gt;0,CurriculumDetail!C998&lt;&gt;1),OR(CurriculumDetail!F999&gt;0,CurriculumDetail!C999&lt;&gt;1),OR(CurriculumDetail!F1000&gt;0,CurriculumDetail!C1000&lt;&gt;1),OR(CurriculumDetail!F1001&gt;0,CurriculumDetail!C1001&lt;&gt;1))</f>
        <v>1</v>
      </c>
      <c r="F141" t="b">
        <f>AND(OR(CurriculumDetail!F997&gt;0,CurriculumDetail!C997&lt;&gt;2),OR(CurriculumDetail!F998&gt;0,CurriculumDetail!C998&lt;&gt;2),OR(CurriculumDetail!F999&gt;0,CurriculumDetail!C999&lt;&gt;2),OR(CurriculumDetail!F1000&gt;0,CurriculumDetail!C1000&lt;&gt;2),OR(CurriculumDetail!F1001&gt;0,CurriculumDetail!C1001&lt;&gt;2))</f>
        <v>1</v>
      </c>
      <c r="G141" t="str">
        <f>IF((COUNTA(CurriculumDetail!G996:G1001) &gt; 0), "x", "")</f>
        <v/>
      </c>
      <c r="H141" s="14" t="str">
        <f>IF((COUNTA(CurriculumDetail!H996:H1001) &gt; 0), "x", "")</f>
        <v/>
      </c>
      <c r="I141" s="14" t="str">
        <f>IF((COUNTA(CurriculumDetail!I996:I1001) &gt; 0), "x", "")</f>
        <v/>
      </c>
      <c r="J141" s="14" t="str">
        <f>IF((COUNTA(CurriculumDetail!J996:J1001) &gt; 0), "x", "")</f>
        <v/>
      </c>
      <c r="K141" s="14" t="str">
        <f>IF((COUNTA(CurriculumDetail!K996:K1001) &gt; 0), "x", "")</f>
        <v/>
      </c>
      <c r="L141" s="14" t="str">
        <f>IF((COUNTA(CurriculumDetail!L996:L1001) &gt; 0), "x", "")</f>
        <v/>
      </c>
      <c r="M141" s="14" t="str">
        <f>IF((COUNTA(CurriculumDetail!M996:M1001) &gt; 0), "x", "")</f>
        <v/>
      </c>
      <c r="N141" s="14" t="str">
        <f>IF((COUNTA(CurriculumDetail!N996:N1001) &gt; 0), "x", "")</f>
        <v/>
      </c>
      <c r="O141" s="14" t="str">
        <f>IF((COUNTA(CurriculumDetail!O996:O1001) &gt; 0), "x", "")</f>
        <v/>
      </c>
      <c r="P141" s="14" t="str">
        <f>IF((COUNTA(CurriculumDetail!P996:P1001) &gt; 0), "x", "")</f>
        <v/>
      </c>
      <c r="Q141" s="14" t="str">
        <f>IF((COUNTA(CurriculumDetail!Q996:Q1001) &gt; 0), "x", "")</f>
        <v>x</v>
      </c>
      <c r="R141" s="14" t="str">
        <f>IF((COUNTA(CurriculumDetail!R996:R1001) &gt; 0), "x", "")</f>
        <v>x</v>
      </c>
      <c r="S141" s="14" t="str">
        <f>IF((COUNTA(CurriculumDetail!S996:S1001) &gt; 0), "x", "")</f>
        <v/>
      </c>
      <c r="T141" s="14" t="str">
        <f>IF((COUNTA(CurriculumDetail!T996:T1001) &gt; 0), "x", "")</f>
        <v/>
      </c>
      <c r="U141" s="14" t="str">
        <f>IF((COUNTA(CurriculumDetail!U996:U1001) &gt; 0), "x", "")</f>
        <v/>
      </c>
      <c r="V141" s="14" t="str">
        <f>IF((COUNTA(CurriculumDetail!V996:V1001) &gt; 0), "x", "")</f>
        <v/>
      </c>
      <c r="W141" s="14" t="str">
        <f>IF((COUNTA(CurriculumDetail!W996:W1001) &gt; 0), "x", "")</f>
        <v/>
      </c>
      <c r="X141" s="14" t="str">
        <f>IF((COUNTA(CurriculumDetail!X996:X1001) &gt; 0), "x", "")</f>
        <v/>
      </c>
      <c r="Y141" s="14" t="str">
        <f>IF((COUNTA(CurriculumDetail!Y996:Y1001) &gt; 0), "x", "")</f>
        <v/>
      </c>
      <c r="Z141" s="14" t="str">
        <f>IF((COUNTA(CurriculumDetail!Z996:Z1001) &gt; 0), "x", "")</f>
        <v/>
      </c>
      <c r="AA141" s="14" t="str">
        <f>IF((COUNTA(CurriculumDetail!AA996:AA1001) &gt; 0), "x", "")</f>
        <v/>
      </c>
      <c r="AB141" s="14" t="str">
        <f>IF((COUNTA(CurriculumDetail!AB996:AB1001) &gt; 0), "x", "")</f>
        <v/>
      </c>
      <c r="AC141" s="14" t="str">
        <f>IF((COUNTA(CurriculumDetail!AC996:AC1001) &gt; 0), "x", "")</f>
        <v/>
      </c>
      <c r="AD141" s="14" t="str">
        <f>IF((COUNTA(CurriculumDetail!AD996:AD1001) &gt; 0), "x", "")</f>
        <v/>
      </c>
      <c r="AE141" s="14" t="str">
        <f>IF((COUNTA(CurriculumDetail!AE996:AE1001) &gt; 0), "x", "")</f>
        <v/>
      </c>
      <c r="AF141" s="14" t="str">
        <f>IF((COUNTA(CurriculumDetail!AF996:AF1001) &gt; 0), "x", "")</f>
        <v/>
      </c>
      <c r="AG141" s="14" t="str">
        <f>IF((COUNTA(CurriculumDetail!AG996:AG1001) &gt; 0), "x", "")</f>
        <v/>
      </c>
      <c r="AH141" s="14" t="str">
        <f>IF((COUNTA(CurriculumDetail!AH996:AH1001) &gt; 0), "x", "")</f>
        <v/>
      </c>
      <c r="AI141" s="14" t="str">
        <f>IF((COUNTA(CurriculumDetail!AI996:AI1001) &gt; 0), "x", "")</f>
        <v/>
      </c>
      <c r="AJ141" s="14" t="str">
        <f>IF((COUNTA(CurriculumDetail!AJ996:AJ1001) &gt; 0), "x", "")</f>
        <v/>
      </c>
    </row>
    <row r="142" spans="1:36">
      <c r="A142" t="s">
        <v>534</v>
      </c>
      <c r="B142" t="s">
        <v>427</v>
      </c>
      <c r="C142">
        <v>0</v>
      </c>
      <c r="D142">
        <v>0</v>
      </c>
      <c r="E142" t="b">
        <f>AND(OR(CurriculumDetail!F1004&gt;0,CurriculumDetail!C1004&lt;&gt;1),OR(CurriculumDetail!F1005&gt;0,CurriculumDetail!C1005&lt;&gt;1),OR(CurriculumDetail!F1006&gt;0,CurriculumDetail!C1006&lt;&gt;1))</f>
        <v>1</v>
      </c>
      <c r="F142" t="b">
        <f>AND(OR(CurriculumDetail!F1004&gt;0,CurriculumDetail!C1004&lt;&gt;2),OR(CurriculumDetail!F1005&gt;0,CurriculumDetail!C1005&lt;&gt;2),OR(CurriculumDetail!F1006&gt;0,CurriculumDetail!C1006&lt;&gt;2))</f>
        <v>1</v>
      </c>
      <c r="G142" t="str">
        <f>IF((COUNTA(CurriculumDetail!G1003:G1006) &gt; 0), "x", "")</f>
        <v/>
      </c>
      <c r="H142" s="14" t="str">
        <f>IF((COUNTA(CurriculumDetail!H1003:H1006) &gt; 0), "x", "")</f>
        <v>x</v>
      </c>
      <c r="I142" s="14" t="str">
        <f>IF((COUNTA(CurriculumDetail!I1003:I1006) &gt; 0), "x", "")</f>
        <v>x</v>
      </c>
      <c r="J142" s="14" t="str">
        <f>IF((COUNTA(CurriculumDetail!J1003:J1006) &gt; 0), "x", "")</f>
        <v/>
      </c>
      <c r="K142" s="14" t="str">
        <f>IF((COUNTA(CurriculumDetail!K1003:K1006) &gt; 0), "x", "")</f>
        <v/>
      </c>
      <c r="L142" s="14" t="str">
        <f>IF((COUNTA(CurriculumDetail!L1003:L1006) &gt; 0), "x", "")</f>
        <v/>
      </c>
      <c r="M142" s="14" t="str">
        <f>IF((COUNTA(CurriculumDetail!M1003:M1006) &gt; 0), "x", "")</f>
        <v/>
      </c>
      <c r="N142" s="14" t="str">
        <f>IF((COUNTA(CurriculumDetail!N1003:N1006) &gt; 0), "x", "")</f>
        <v/>
      </c>
      <c r="O142" s="14" t="str">
        <f>IF((COUNTA(CurriculumDetail!O1003:O1006) &gt; 0), "x", "")</f>
        <v/>
      </c>
      <c r="P142" s="14" t="str">
        <f>IF((COUNTA(CurriculumDetail!P1003:P1006) &gt; 0), "x", "")</f>
        <v/>
      </c>
      <c r="Q142" s="14" t="str">
        <f>IF((COUNTA(CurriculumDetail!Q1003:Q1006) &gt; 0), "x", "")</f>
        <v>x</v>
      </c>
      <c r="R142" s="14" t="str">
        <f>IF((COUNTA(CurriculumDetail!R1003:R1006) &gt; 0), "x", "")</f>
        <v/>
      </c>
      <c r="S142" s="14" t="str">
        <f>IF((COUNTA(CurriculumDetail!S1003:S1006) &gt; 0), "x", "")</f>
        <v/>
      </c>
      <c r="T142" s="14" t="str">
        <f>IF((COUNTA(CurriculumDetail!T1003:T1006) &gt; 0), "x", "")</f>
        <v/>
      </c>
      <c r="U142" s="14" t="str">
        <f>IF((COUNTA(CurriculumDetail!U1003:U1006) &gt; 0), "x", "")</f>
        <v/>
      </c>
      <c r="V142" s="14" t="str">
        <f>IF((COUNTA(CurriculumDetail!V1003:V1006) &gt; 0), "x", "")</f>
        <v/>
      </c>
      <c r="W142" s="14" t="str">
        <f>IF((COUNTA(CurriculumDetail!W1003:W1006) &gt; 0), "x", "")</f>
        <v/>
      </c>
      <c r="X142" s="14" t="str">
        <f>IF((COUNTA(CurriculumDetail!X1003:X1006) &gt; 0), "x", "")</f>
        <v/>
      </c>
      <c r="Y142" s="14" t="str">
        <f>IF((COUNTA(CurriculumDetail!Y1003:Y1006) &gt; 0), "x", "")</f>
        <v/>
      </c>
      <c r="Z142" s="14" t="str">
        <f>IF((COUNTA(CurriculumDetail!Z1003:Z1006) &gt; 0), "x", "")</f>
        <v/>
      </c>
      <c r="AA142" s="14" t="str">
        <f>IF((COUNTA(CurriculumDetail!AA1003:AA1006) &gt; 0), "x", "")</f>
        <v/>
      </c>
      <c r="AB142" s="14" t="str">
        <f>IF((COUNTA(CurriculumDetail!AB1003:AB1006) &gt; 0), "x", "")</f>
        <v/>
      </c>
      <c r="AC142" s="14" t="str">
        <f>IF((COUNTA(CurriculumDetail!AC1003:AC1006) &gt; 0), "x", "")</f>
        <v/>
      </c>
      <c r="AD142" s="14" t="str">
        <f>IF((COUNTA(CurriculumDetail!AD1003:AD1006) &gt; 0), "x", "")</f>
        <v/>
      </c>
      <c r="AE142" s="14" t="str">
        <f>IF((COUNTA(CurriculumDetail!AE1003:AE1006) &gt; 0), "x", "")</f>
        <v/>
      </c>
      <c r="AF142" s="14" t="str">
        <f>IF((COUNTA(CurriculumDetail!AF1003:AF1006) &gt; 0), "x", "")</f>
        <v/>
      </c>
      <c r="AG142" s="14" t="str">
        <f>IF((COUNTA(CurriculumDetail!AG1003:AG1006) &gt; 0), "x", "")</f>
        <v/>
      </c>
      <c r="AH142" s="14" t="str">
        <f>IF((COUNTA(CurriculumDetail!AH1003:AH1006) &gt; 0), "x", "")</f>
        <v/>
      </c>
      <c r="AI142" s="14" t="str">
        <f>IF((COUNTA(CurriculumDetail!AI1003:AI1006) &gt; 0), "x", "")</f>
        <v/>
      </c>
      <c r="AJ142" s="14" t="str">
        <f>IF((COUNTA(CurriculumDetail!AJ1003:AJ1006) &gt; 0), "x", "")</f>
        <v/>
      </c>
    </row>
    <row r="143" spans="1:36">
      <c r="A143" t="s">
        <v>534</v>
      </c>
      <c r="B143" t="s">
        <v>196</v>
      </c>
      <c r="C143">
        <v>0</v>
      </c>
      <c r="D143">
        <v>0</v>
      </c>
      <c r="E143" t="b">
        <f>AND(OR(CurriculumDetail!F1009&gt;0,CurriculumDetail!C1009&lt;&gt;1),OR(CurriculumDetail!F1010&gt;0,CurriculumDetail!C1010&lt;&gt;1))</f>
        <v>1</v>
      </c>
      <c r="F143" t="b">
        <f>AND(OR(CurriculumDetail!F1009&gt;0,CurriculumDetail!C1009&lt;&gt;2),OR(CurriculumDetail!F1010&gt;0,CurriculumDetail!C1010&lt;&gt;2))</f>
        <v>1</v>
      </c>
      <c r="G143" t="str">
        <f>IF((COUNTA(CurriculumDetail!G1008:G1010) &gt; 0), "x", "")</f>
        <v/>
      </c>
      <c r="H143" s="14" t="str">
        <f>IF((COUNTA(CurriculumDetail!H1008:H1010) &gt; 0), "x", "")</f>
        <v/>
      </c>
      <c r="I143" s="14" t="str">
        <f>IF((COUNTA(CurriculumDetail!I1008:I1010) &gt; 0), "x", "")</f>
        <v/>
      </c>
      <c r="J143" s="14" t="str">
        <f>IF((COUNTA(CurriculumDetail!J1008:J1010) &gt; 0), "x", "")</f>
        <v/>
      </c>
      <c r="K143" s="14" t="str">
        <f>IF((COUNTA(CurriculumDetail!K1008:K1010) &gt; 0), "x", "")</f>
        <v/>
      </c>
      <c r="L143" s="14" t="str">
        <f>IF((COUNTA(CurriculumDetail!L1008:L1010) &gt; 0), "x", "")</f>
        <v>x</v>
      </c>
      <c r="M143" s="14" t="str">
        <f>IF((COUNTA(CurriculumDetail!M1008:M1010) &gt; 0), "x", "")</f>
        <v/>
      </c>
      <c r="N143" s="14" t="str">
        <f>IF((COUNTA(CurriculumDetail!N1008:N1010) &gt; 0), "x", "")</f>
        <v/>
      </c>
      <c r="O143" s="14" t="str">
        <f>IF((COUNTA(CurriculumDetail!O1008:O1010) &gt; 0), "x", "")</f>
        <v/>
      </c>
      <c r="P143" s="14" t="str">
        <f>IF((COUNTA(CurriculumDetail!P1008:P1010) &gt; 0), "x", "")</f>
        <v/>
      </c>
      <c r="Q143" s="14" t="str">
        <f>IF((COUNTA(CurriculumDetail!Q1008:Q1010) &gt; 0), "x", "")</f>
        <v/>
      </c>
      <c r="R143" s="14" t="str">
        <f>IF((COUNTA(CurriculumDetail!R1008:R1010) &gt; 0), "x", "")</f>
        <v/>
      </c>
      <c r="S143" s="14" t="str">
        <f>IF((COUNTA(CurriculumDetail!S1008:S1010) &gt; 0), "x", "")</f>
        <v/>
      </c>
      <c r="T143" s="14" t="str">
        <f>IF((COUNTA(CurriculumDetail!T1008:T1010) &gt; 0), "x", "")</f>
        <v/>
      </c>
      <c r="U143" s="14" t="str">
        <f>IF((COUNTA(CurriculumDetail!U1008:U1010) &gt; 0), "x", "")</f>
        <v/>
      </c>
      <c r="V143" s="14" t="str">
        <f>IF((COUNTA(CurriculumDetail!V1008:V1010) &gt; 0), "x", "")</f>
        <v/>
      </c>
      <c r="W143" s="14" t="str">
        <f>IF((COUNTA(CurriculumDetail!W1008:W1010) &gt; 0), "x", "")</f>
        <v/>
      </c>
      <c r="X143" s="14" t="str">
        <f>IF((COUNTA(CurriculumDetail!X1008:X1010) &gt; 0), "x", "")</f>
        <v/>
      </c>
      <c r="Y143" s="14" t="str">
        <f>IF((COUNTA(CurriculumDetail!Y1008:Y1010) &gt; 0), "x", "")</f>
        <v/>
      </c>
      <c r="Z143" s="14" t="str">
        <f>IF((COUNTA(CurriculumDetail!Z1008:Z1010) &gt; 0), "x", "")</f>
        <v/>
      </c>
      <c r="AA143" s="14" t="str">
        <f>IF((COUNTA(CurriculumDetail!AA1008:AA1010) &gt; 0), "x", "")</f>
        <v/>
      </c>
      <c r="AB143" s="14" t="str">
        <f>IF((COUNTA(CurriculumDetail!AB1008:AB1010) &gt; 0), "x", "")</f>
        <v/>
      </c>
      <c r="AC143" s="14" t="str">
        <f>IF((COUNTA(CurriculumDetail!AC1008:AC1010) &gt; 0), "x", "")</f>
        <v/>
      </c>
      <c r="AD143" s="14" t="str">
        <f>IF((COUNTA(CurriculumDetail!AD1008:AD1010) &gt; 0), "x", "")</f>
        <v/>
      </c>
      <c r="AE143" s="14" t="str">
        <f>IF((COUNTA(CurriculumDetail!AE1008:AE1010) &gt; 0), "x", "")</f>
        <v/>
      </c>
      <c r="AF143" s="14" t="str">
        <f>IF((COUNTA(CurriculumDetail!AF1008:AF1010) &gt; 0), "x", "")</f>
        <v/>
      </c>
      <c r="AG143" s="14" t="str">
        <f>IF((COUNTA(CurriculumDetail!AG1008:AG1010) &gt; 0), "x", "")</f>
        <v/>
      </c>
      <c r="AH143" s="14" t="str">
        <f>IF((COUNTA(CurriculumDetail!AH1008:AH1010) &gt; 0), "x", "")</f>
        <v/>
      </c>
      <c r="AI143" s="14" t="str">
        <f>IF((COUNTA(CurriculumDetail!AI1008:AI1010) &gt; 0), "x", "")</f>
        <v/>
      </c>
      <c r="AJ143" s="14" t="str">
        <f>IF((COUNTA(CurriculumDetail!AJ1008:AJ1010) &gt; 0), "x", "")</f>
        <v/>
      </c>
    </row>
    <row r="144" spans="1:36">
      <c r="A144" t="s">
        <v>534</v>
      </c>
      <c r="B144" t="s">
        <v>247</v>
      </c>
      <c r="C144">
        <v>0</v>
      </c>
      <c r="D144">
        <v>0</v>
      </c>
      <c r="E144" t="b">
        <f>AND(OR(CurriculumDetail!F1013&gt;0,CurriculumDetail!C1013&lt;&gt;1),OR(CurriculumDetail!F1014&gt;0,CurriculumDetail!C1014&lt;&gt;1),OR(CurriculumDetail!F1015&gt;0,CurriculumDetail!C1015&lt;&gt;1))</f>
        <v>1</v>
      </c>
      <c r="F144" t="b">
        <f>AND(OR(CurriculumDetail!F1013&gt;0,CurriculumDetail!C1013&lt;&gt;2),OR(CurriculumDetail!F1014&gt;0,CurriculumDetail!C1014&lt;&gt;2),OR(CurriculumDetail!F1015&gt;0,CurriculumDetail!C1015&lt;&gt;2))</f>
        <v>1</v>
      </c>
      <c r="G144" t="str">
        <f>IF((COUNTA(CurriculumDetail!G1012:G1015) &gt; 0), "x", "")</f>
        <v/>
      </c>
      <c r="H144" s="14" t="str">
        <f>IF((COUNTA(CurriculumDetail!H1012:H1015) &gt; 0), "x", "")</f>
        <v/>
      </c>
      <c r="I144" s="14" t="str">
        <f>IF((COUNTA(CurriculumDetail!I1012:I1015) &gt; 0), "x", "")</f>
        <v/>
      </c>
      <c r="J144" s="14" t="str">
        <f>IF((COUNTA(CurriculumDetail!J1012:J1015) &gt; 0), "x", "")</f>
        <v/>
      </c>
      <c r="K144" s="14" t="str">
        <f>IF((COUNTA(CurriculumDetail!K1012:K1015) &gt; 0), "x", "")</f>
        <v/>
      </c>
      <c r="L144" s="14" t="str">
        <f>IF((COUNTA(CurriculumDetail!L1012:L1015) &gt; 0), "x", "")</f>
        <v/>
      </c>
      <c r="M144" s="14" t="str">
        <f>IF((COUNTA(CurriculumDetail!M1012:M1015) &gt; 0), "x", "")</f>
        <v/>
      </c>
      <c r="N144" s="14" t="str">
        <f>IF((COUNTA(CurriculumDetail!N1012:N1015) &gt; 0), "x", "")</f>
        <v/>
      </c>
      <c r="O144" s="14" t="str">
        <f>IF((COUNTA(CurriculumDetail!O1012:O1015) &gt; 0), "x", "")</f>
        <v/>
      </c>
      <c r="P144" s="14" t="str">
        <f>IF((COUNTA(CurriculumDetail!P1012:P1015) &gt; 0), "x", "")</f>
        <v/>
      </c>
      <c r="Q144" s="14" t="str">
        <f>IF((COUNTA(CurriculumDetail!Q1012:Q1015) &gt; 0), "x", "")</f>
        <v>x</v>
      </c>
      <c r="R144" s="14" t="str">
        <f>IF((COUNTA(CurriculumDetail!R1012:R1015) &gt; 0), "x", "")</f>
        <v/>
      </c>
      <c r="S144" s="14" t="str">
        <f>IF((COUNTA(CurriculumDetail!S1012:S1015) &gt; 0), "x", "")</f>
        <v/>
      </c>
      <c r="T144" s="14" t="str">
        <f>IF((COUNTA(CurriculumDetail!T1012:T1015) &gt; 0), "x", "")</f>
        <v/>
      </c>
      <c r="U144" s="14" t="str">
        <f>IF((COUNTA(CurriculumDetail!U1012:U1015) &gt; 0), "x", "")</f>
        <v/>
      </c>
      <c r="V144" s="14" t="str">
        <f>IF((COUNTA(CurriculumDetail!V1012:V1015) &gt; 0), "x", "")</f>
        <v/>
      </c>
      <c r="W144" s="14" t="str">
        <f>IF((COUNTA(CurriculumDetail!W1012:W1015) &gt; 0), "x", "")</f>
        <v/>
      </c>
      <c r="X144" s="14" t="str">
        <f>IF((COUNTA(CurriculumDetail!X1012:X1015) &gt; 0), "x", "")</f>
        <v/>
      </c>
      <c r="Y144" s="14" t="str">
        <f>IF((COUNTA(CurriculumDetail!Y1012:Y1015) &gt; 0), "x", "")</f>
        <v/>
      </c>
      <c r="Z144" s="14" t="str">
        <f>IF((COUNTA(CurriculumDetail!Z1012:Z1015) &gt; 0), "x", "")</f>
        <v/>
      </c>
      <c r="AA144" s="14" t="str">
        <f>IF((COUNTA(CurriculumDetail!AA1012:AA1015) &gt; 0), "x", "")</f>
        <v/>
      </c>
      <c r="AB144" s="14" t="str">
        <f>IF((COUNTA(CurriculumDetail!AB1012:AB1015) &gt; 0), "x", "")</f>
        <v/>
      </c>
      <c r="AC144" s="14" t="str">
        <f>IF((COUNTA(CurriculumDetail!AC1012:AC1015) &gt; 0), "x", "")</f>
        <v/>
      </c>
      <c r="AD144" s="14" t="str">
        <f>IF((COUNTA(CurriculumDetail!AD1012:AD1015) &gt; 0), "x", "")</f>
        <v/>
      </c>
      <c r="AE144" s="14" t="str">
        <f>IF((COUNTA(CurriculumDetail!AE1012:AE1015) &gt; 0), "x", "")</f>
        <v/>
      </c>
      <c r="AF144" s="14" t="str">
        <f>IF((COUNTA(CurriculumDetail!AF1012:AF1015) &gt; 0), "x", "")</f>
        <v/>
      </c>
      <c r="AG144" s="14" t="str">
        <f>IF((COUNTA(CurriculumDetail!AG1012:AG1015) &gt; 0), "x", "")</f>
        <v/>
      </c>
      <c r="AH144" s="14" t="str">
        <f>IF((COUNTA(CurriculumDetail!AH1012:AH1015) &gt; 0), "x", "")</f>
        <v/>
      </c>
      <c r="AI144" s="14" t="str">
        <f>IF((COUNTA(CurriculumDetail!AI1012:AI1015) &gt; 0), "x", "")</f>
        <v/>
      </c>
      <c r="AJ144" s="14" t="str">
        <f>IF((COUNTA(CurriculumDetail!AJ1012:AJ1015) &gt; 0), "x", "")</f>
        <v/>
      </c>
    </row>
    <row r="145" spans="1:36">
      <c r="A145" t="s">
        <v>534</v>
      </c>
      <c r="B145" t="s">
        <v>640</v>
      </c>
      <c r="C145">
        <v>0</v>
      </c>
      <c r="D145">
        <v>0</v>
      </c>
      <c r="E145" t="b">
        <f>AND(OR(CurriculumDetail!F1018&gt;0,CurriculumDetail!C1018&lt;&gt;1),OR(CurriculumDetail!F1019&gt;0,CurriculumDetail!C1019&lt;&gt;1),OR(CurriculumDetail!F1020&gt;0,CurriculumDetail!C1020&lt;&gt;1))</f>
        <v>1</v>
      </c>
      <c r="F145" t="b">
        <f>AND(OR(CurriculumDetail!F1018&gt;0,CurriculumDetail!C1018&lt;&gt;2),OR(CurriculumDetail!F1019&gt;0,CurriculumDetail!C1019&lt;&gt;2),OR(CurriculumDetail!F1020&gt;0,CurriculumDetail!C1020&lt;&gt;2))</f>
        <v>1</v>
      </c>
      <c r="G145" t="str">
        <f>IF((COUNTA(CurriculumDetail!G1017:G1020) &gt; 0), "x", "")</f>
        <v/>
      </c>
      <c r="H145" s="14" t="str">
        <f>IF((COUNTA(CurriculumDetail!H1017:H1020) &gt; 0), "x", "")</f>
        <v/>
      </c>
      <c r="I145" s="14" t="str">
        <f>IF((COUNTA(CurriculumDetail!I1017:I1020) &gt; 0), "x", "")</f>
        <v/>
      </c>
      <c r="J145" s="14" t="str">
        <f>IF((COUNTA(CurriculumDetail!J1017:J1020) &gt; 0), "x", "")</f>
        <v/>
      </c>
      <c r="K145" s="14" t="str">
        <f>IF((COUNTA(CurriculumDetail!K1017:K1020) &gt; 0), "x", "")</f>
        <v/>
      </c>
      <c r="L145" s="14" t="str">
        <f>IF((COUNTA(CurriculumDetail!L1017:L1020) &gt; 0), "x", "")</f>
        <v/>
      </c>
      <c r="M145" s="14" t="str">
        <f>IF((COUNTA(CurriculumDetail!M1017:M1020) &gt; 0), "x", "")</f>
        <v/>
      </c>
      <c r="N145" s="14" t="str">
        <f>IF((COUNTA(CurriculumDetail!N1017:N1020) &gt; 0), "x", "")</f>
        <v/>
      </c>
      <c r="O145" s="14" t="str">
        <f>IF((COUNTA(CurriculumDetail!O1017:O1020) &gt; 0), "x", "")</f>
        <v/>
      </c>
      <c r="P145" s="14" t="str">
        <f>IF((COUNTA(CurriculumDetail!P1017:P1020) &gt; 0), "x", "")</f>
        <v/>
      </c>
      <c r="Q145" s="14" t="str">
        <f>IF((COUNTA(CurriculumDetail!Q1017:Q1020) &gt; 0), "x", "")</f>
        <v>x</v>
      </c>
      <c r="R145" s="14" t="str">
        <f>IF((COUNTA(CurriculumDetail!R1017:R1020) &gt; 0), "x", "")</f>
        <v/>
      </c>
      <c r="S145" s="14" t="str">
        <f>IF((COUNTA(CurriculumDetail!S1017:S1020) &gt; 0), "x", "")</f>
        <v/>
      </c>
      <c r="T145" s="14" t="str">
        <f>IF((COUNTA(CurriculumDetail!T1017:T1020) &gt; 0), "x", "")</f>
        <v/>
      </c>
      <c r="U145" s="14" t="str">
        <f>IF((COUNTA(CurriculumDetail!U1017:U1020) &gt; 0), "x", "")</f>
        <v/>
      </c>
      <c r="V145" s="14" t="str">
        <f>IF((COUNTA(CurriculumDetail!V1017:V1020) &gt; 0), "x", "")</f>
        <v/>
      </c>
      <c r="W145" s="14" t="str">
        <f>IF((COUNTA(CurriculumDetail!W1017:W1020) &gt; 0), "x", "")</f>
        <v/>
      </c>
      <c r="X145" s="14" t="str">
        <f>IF((COUNTA(CurriculumDetail!X1017:X1020) &gt; 0), "x", "")</f>
        <v/>
      </c>
      <c r="Y145" s="14" t="str">
        <f>IF((COUNTA(CurriculumDetail!Y1017:Y1020) &gt; 0), "x", "")</f>
        <v/>
      </c>
      <c r="Z145" s="14" t="str">
        <f>IF((COUNTA(CurriculumDetail!Z1017:Z1020) &gt; 0), "x", "")</f>
        <v/>
      </c>
      <c r="AA145" s="14" t="str">
        <f>IF((COUNTA(CurriculumDetail!AA1017:AA1020) &gt; 0), "x", "")</f>
        <v/>
      </c>
      <c r="AB145" s="14" t="str">
        <f>IF((COUNTA(CurriculumDetail!AB1017:AB1020) &gt; 0), "x", "")</f>
        <v/>
      </c>
      <c r="AC145" s="14" t="str">
        <f>IF((COUNTA(CurriculumDetail!AC1017:AC1020) &gt; 0), "x", "")</f>
        <v/>
      </c>
      <c r="AD145" s="14" t="str">
        <f>IF((COUNTA(CurriculumDetail!AD1017:AD1020) &gt; 0), "x", "")</f>
        <v/>
      </c>
      <c r="AE145" s="14" t="str">
        <f>IF((COUNTA(CurriculumDetail!AE1017:AE1020) &gt; 0), "x", "")</f>
        <v/>
      </c>
      <c r="AF145" s="14" t="str">
        <f>IF((COUNTA(CurriculumDetail!AF1017:AF1020) &gt; 0), "x", "")</f>
        <v/>
      </c>
      <c r="AG145" s="14" t="str">
        <f>IF((COUNTA(CurriculumDetail!AG1017:AG1020) &gt; 0), "x", "")</f>
        <v/>
      </c>
      <c r="AH145" s="14" t="str">
        <f>IF((COUNTA(CurriculumDetail!AH1017:AH1020) &gt; 0), "x", "")</f>
        <v/>
      </c>
      <c r="AI145" s="14" t="str">
        <f>IF((COUNTA(CurriculumDetail!AI1017:AI1020) &gt; 0), "x", "")</f>
        <v/>
      </c>
      <c r="AJ145" s="14" t="str">
        <f>IF((COUNTA(CurriculumDetail!AJ1017:AJ1020) &gt; 0), "x", "")</f>
        <v/>
      </c>
    </row>
    <row r="146" spans="1:36">
      <c r="A146" t="s">
        <v>534</v>
      </c>
      <c r="B146" t="s">
        <v>900</v>
      </c>
      <c r="C146">
        <v>0</v>
      </c>
      <c r="D146">
        <v>0</v>
      </c>
      <c r="E146" t="s">
        <v>961</v>
      </c>
      <c r="F146" t="s">
        <v>961</v>
      </c>
      <c r="G146" t="str">
        <f>IF((COUNTA(CurriculumDetail!G1022:G1022) &gt; 0), "x", "")</f>
        <v/>
      </c>
      <c r="H146" s="14" t="str">
        <f>IF((COUNTA(CurriculumDetail!H1022:H1022) &gt; 0), "x", "")</f>
        <v/>
      </c>
      <c r="I146" s="14" t="str">
        <f>IF((COUNTA(CurriculumDetail!I1022:I1022) &gt; 0), "x", "")</f>
        <v/>
      </c>
      <c r="J146" s="14" t="str">
        <f>IF((COUNTA(CurriculumDetail!J1022:J1022) &gt; 0), "x", "")</f>
        <v/>
      </c>
      <c r="K146" s="14" t="str">
        <f>IF((COUNTA(CurriculumDetail!K1022:K1022) &gt; 0), "x", "")</f>
        <v/>
      </c>
      <c r="L146" s="14" t="str">
        <f>IF((COUNTA(CurriculumDetail!L1022:L1022) &gt; 0), "x", "")</f>
        <v/>
      </c>
      <c r="M146" s="14" t="str">
        <f>IF((COUNTA(CurriculumDetail!M1022:M1022) &gt; 0), "x", "")</f>
        <v/>
      </c>
      <c r="N146" s="14" t="str">
        <f>IF((COUNTA(CurriculumDetail!N1022:N1022) &gt; 0), "x", "")</f>
        <v/>
      </c>
      <c r="O146" s="14" t="str">
        <f>IF((COUNTA(CurriculumDetail!O1022:O1022) &gt; 0), "x", "")</f>
        <v/>
      </c>
      <c r="P146" s="14" t="str">
        <f>IF((COUNTA(CurriculumDetail!P1022:P1022) &gt; 0), "x", "")</f>
        <v/>
      </c>
      <c r="Q146" s="14" t="str">
        <f>IF((COUNTA(CurriculumDetail!Q1022:Q1022) &gt; 0), "x", "")</f>
        <v/>
      </c>
      <c r="R146" s="14" t="str">
        <f>IF((COUNTA(CurriculumDetail!R1022:R1022) &gt; 0), "x", "")</f>
        <v/>
      </c>
      <c r="S146" s="14" t="str">
        <f>IF((COUNTA(CurriculumDetail!S1022:S1022) &gt; 0), "x", "")</f>
        <v/>
      </c>
      <c r="T146" s="14" t="str">
        <f>IF((COUNTA(CurriculumDetail!T1022:T1022) &gt; 0), "x", "")</f>
        <v/>
      </c>
      <c r="U146" s="14" t="str">
        <f>IF((COUNTA(CurriculumDetail!U1022:U1022) &gt; 0), "x", "")</f>
        <v/>
      </c>
      <c r="V146" s="14" t="str">
        <f>IF((COUNTA(CurriculumDetail!V1022:V1022) &gt; 0), "x", "")</f>
        <v/>
      </c>
      <c r="W146" s="14" t="str">
        <f>IF((COUNTA(CurriculumDetail!W1022:W1022) &gt; 0), "x", "")</f>
        <v/>
      </c>
      <c r="X146" s="14" t="str">
        <f>IF((COUNTA(CurriculumDetail!X1022:X1022) &gt; 0), "x", "")</f>
        <v/>
      </c>
      <c r="Y146" s="14" t="str">
        <f>IF((COUNTA(CurriculumDetail!Y1022:Y1022) &gt; 0), "x", "")</f>
        <v/>
      </c>
      <c r="Z146" s="14" t="str">
        <f>IF((COUNTA(CurriculumDetail!Z1022:Z1022) &gt; 0), "x", "")</f>
        <v/>
      </c>
      <c r="AA146" s="14" t="str">
        <f>IF((COUNTA(CurriculumDetail!AA1022:AA1022) &gt; 0), "x", "")</f>
        <v/>
      </c>
      <c r="AB146" s="14" t="str">
        <f>IF((COUNTA(CurriculumDetail!AB1022:AB1022) &gt; 0), "x", "")</f>
        <v/>
      </c>
      <c r="AC146" s="14" t="str">
        <f>IF((COUNTA(CurriculumDetail!AC1022:AC1022) &gt; 0), "x", "")</f>
        <v/>
      </c>
      <c r="AD146" s="14" t="str">
        <f>IF((COUNTA(CurriculumDetail!AD1022:AD1022) &gt; 0), "x", "")</f>
        <v/>
      </c>
      <c r="AE146" s="14" t="str">
        <f>IF((COUNTA(CurriculumDetail!AE1022:AE1022) &gt; 0), "x", "")</f>
        <v/>
      </c>
      <c r="AF146" s="14" t="str">
        <f>IF((COUNTA(CurriculumDetail!AF1022:AF1022) &gt; 0), "x", "")</f>
        <v/>
      </c>
      <c r="AG146" s="14" t="str">
        <f>IF((COUNTA(CurriculumDetail!AG1022:AG1022) &gt; 0), "x", "")</f>
        <v/>
      </c>
      <c r="AH146" s="14" t="str">
        <f>IF((COUNTA(CurriculumDetail!AH1022:AH1022) &gt; 0), "x", "")</f>
        <v/>
      </c>
      <c r="AI146" s="14" t="str">
        <f>IF((COUNTA(CurriculumDetail!AI1022:AI1022) &gt; 0), "x", "")</f>
        <v/>
      </c>
      <c r="AJ146" s="14" t="str">
        <f>IF((COUNTA(CurriculumDetail!AJ1022:AJ1022) &gt; 0), "x", "")</f>
        <v/>
      </c>
    </row>
    <row r="147" spans="1:36">
      <c r="A147" t="s">
        <v>534</v>
      </c>
      <c r="B147" t="s">
        <v>85</v>
      </c>
      <c r="C147">
        <v>3</v>
      </c>
      <c r="D147">
        <v>0</v>
      </c>
      <c r="E147" t="s">
        <v>961</v>
      </c>
      <c r="F147" t="s">
        <v>961</v>
      </c>
      <c r="G147" t="str">
        <f>IF((COUNTA(CurriculumDetail!G1024:G1024) &gt; 0), "x", "")</f>
        <v/>
      </c>
      <c r="H147" s="14" t="str">
        <f>IF((COUNTA(CurriculumDetail!H1024:H1024) &gt; 0), "x", "")</f>
        <v/>
      </c>
      <c r="I147" s="14" t="str">
        <f>IF((COUNTA(CurriculumDetail!I1024:I1024) &gt; 0), "x", "")</f>
        <v/>
      </c>
      <c r="J147" s="14" t="str">
        <f>IF((COUNTA(CurriculumDetail!J1024:J1024) &gt; 0), "x", "")</f>
        <v/>
      </c>
      <c r="K147" s="14" t="str">
        <f>IF((COUNTA(CurriculumDetail!K1024:K1024) &gt; 0), "x", "")</f>
        <v/>
      </c>
      <c r="L147" s="14" t="str">
        <f>IF((COUNTA(CurriculumDetail!L1024:L1024) &gt; 0), "x", "")</f>
        <v/>
      </c>
      <c r="M147" s="14" t="str">
        <f>IF((COUNTA(CurriculumDetail!M1024:M1024) &gt; 0), "x", "")</f>
        <v/>
      </c>
      <c r="N147" s="14" t="str">
        <f>IF((COUNTA(CurriculumDetail!N1024:N1024) &gt; 0), "x", "")</f>
        <v/>
      </c>
      <c r="O147" s="14" t="str">
        <f>IF((COUNTA(CurriculumDetail!O1024:O1024) &gt; 0), "x", "")</f>
        <v/>
      </c>
      <c r="P147" s="14" t="str">
        <f>IF((COUNTA(CurriculumDetail!P1024:P1024) &gt; 0), "x", "")</f>
        <v/>
      </c>
      <c r="Q147" s="14" t="str">
        <f>IF((COUNTA(CurriculumDetail!Q1024:Q1024) &gt; 0), "x", "")</f>
        <v>x</v>
      </c>
      <c r="R147" s="14" t="str">
        <f>IF((COUNTA(CurriculumDetail!R1024:R1024) &gt; 0), "x", "")</f>
        <v/>
      </c>
      <c r="S147" s="14" t="str">
        <f>IF((COUNTA(CurriculumDetail!S1024:S1024) &gt; 0), "x", "")</f>
        <v/>
      </c>
      <c r="T147" s="14" t="str">
        <f>IF((COUNTA(CurriculumDetail!T1024:T1024) &gt; 0), "x", "")</f>
        <v/>
      </c>
      <c r="U147" s="14" t="str">
        <f>IF((COUNTA(CurriculumDetail!U1024:U1024) &gt; 0), "x", "")</f>
        <v/>
      </c>
      <c r="V147" s="14" t="str">
        <f>IF((COUNTA(CurriculumDetail!V1024:V1024) &gt; 0), "x", "")</f>
        <v/>
      </c>
      <c r="W147" s="14" t="str">
        <f>IF((COUNTA(CurriculumDetail!W1024:W1024) &gt; 0), "x", "")</f>
        <v/>
      </c>
      <c r="X147" s="14" t="str">
        <f>IF((COUNTA(CurriculumDetail!X1024:X1024) &gt; 0), "x", "")</f>
        <v/>
      </c>
      <c r="Y147" s="14" t="str">
        <f>IF((COUNTA(CurriculumDetail!Y1024:Y1024) &gt; 0), "x", "")</f>
        <v/>
      </c>
      <c r="Z147" s="14" t="str">
        <f>IF((COUNTA(CurriculumDetail!Z1024:Z1024) &gt; 0), "x", "")</f>
        <v/>
      </c>
      <c r="AA147" s="14" t="str">
        <f>IF((COUNTA(CurriculumDetail!AA1024:AA1024) &gt; 0), "x", "")</f>
        <v/>
      </c>
      <c r="AB147" s="14" t="str">
        <f>IF((COUNTA(CurriculumDetail!AB1024:AB1024) &gt; 0), "x", "")</f>
        <v/>
      </c>
      <c r="AC147" s="14" t="str">
        <f>IF((COUNTA(CurriculumDetail!AC1024:AC1024) &gt; 0), "x", "")</f>
        <v/>
      </c>
      <c r="AD147" s="14" t="str">
        <f>IF((COUNTA(CurriculumDetail!AD1024:AD1024) &gt; 0), "x", "")</f>
        <v/>
      </c>
      <c r="AE147" s="14" t="str">
        <f>IF((COUNTA(CurriculumDetail!AE1024:AE1024) &gt; 0), "x", "")</f>
        <v/>
      </c>
      <c r="AF147" s="14" t="str">
        <f>IF((COUNTA(CurriculumDetail!AF1024:AF1024) &gt; 0), "x", "")</f>
        <v/>
      </c>
      <c r="AG147" s="14" t="str">
        <f>IF((COUNTA(CurriculumDetail!AG1024:AG1024) &gt; 0), "x", "")</f>
        <v/>
      </c>
      <c r="AH147" s="14" t="str">
        <f>IF((COUNTA(CurriculumDetail!AH1024:AH1024) &gt; 0), "x", "")</f>
        <v/>
      </c>
      <c r="AI147" s="14" t="str">
        <f>IF((COUNTA(CurriculumDetail!AI1024:AI1024) &gt; 0), "x", "")</f>
        <v/>
      </c>
      <c r="AJ147" s="14" t="str">
        <f>IF((COUNTA(CurriculumDetail!AJ1024:AJ1024) &gt; 0), "x", "")</f>
        <v/>
      </c>
    </row>
    <row r="148" spans="1:36">
      <c r="A148" t="s">
        <v>534</v>
      </c>
      <c r="B148" t="s">
        <v>390</v>
      </c>
      <c r="C148">
        <v>0</v>
      </c>
      <c r="D148">
        <v>0</v>
      </c>
      <c r="E148" t="b">
        <f>AND(OR(CurriculumDetail!F1027&gt;0,CurriculumDetail!C1027&lt;&gt;1),OR(CurriculumDetail!F1028&gt;0,CurriculumDetail!C1028&lt;&gt;1))</f>
        <v>1</v>
      </c>
      <c r="F148" t="b">
        <f>AND(OR(CurriculumDetail!F1027&gt;0,CurriculumDetail!C1027&lt;&gt;2),OR(CurriculumDetail!F1028&gt;0,CurriculumDetail!C1028&lt;&gt;2))</f>
        <v>1</v>
      </c>
      <c r="G148" t="str">
        <f>IF((COUNTA(CurriculumDetail!G1026:G1028) &gt; 0), "x", "")</f>
        <v/>
      </c>
      <c r="H148" s="14" t="str">
        <f>IF((COUNTA(CurriculumDetail!H1026:H1028) &gt; 0), "x", "")</f>
        <v/>
      </c>
      <c r="I148" s="14" t="str">
        <f>IF((COUNTA(CurriculumDetail!I1026:I1028) &gt; 0), "x", "")</f>
        <v/>
      </c>
      <c r="J148" s="14" t="str">
        <f>IF((COUNTA(CurriculumDetail!J1026:J1028) &gt; 0), "x", "")</f>
        <v/>
      </c>
      <c r="K148" s="14" t="str">
        <f>IF((COUNTA(CurriculumDetail!K1026:K1028) &gt; 0), "x", "")</f>
        <v/>
      </c>
      <c r="L148" s="14" t="str">
        <f>IF((COUNTA(CurriculumDetail!L1026:L1028) &gt; 0), "x", "")</f>
        <v/>
      </c>
      <c r="M148" s="14" t="str">
        <f>IF((COUNTA(CurriculumDetail!M1026:M1028) &gt; 0), "x", "")</f>
        <v/>
      </c>
      <c r="N148" s="14" t="str">
        <f>IF((COUNTA(CurriculumDetail!N1026:N1028) &gt; 0), "x", "")</f>
        <v/>
      </c>
      <c r="O148" s="14" t="str">
        <f>IF((COUNTA(CurriculumDetail!O1026:O1028) &gt; 0), "x", "")</f>
        <v/>
      </c>
      <c r="P148" s="14" t="str">
        <f>IF((COUNTA(CurriculumDetail!P1026:P1028) &gt; 0), "x", "")</f>
        <v/>
      </c>
      <c r="Q148" s="14" t="str">
        <f>IF((COUNTA(CurriculumDetail!Q1026:Q1028) &gt; 0), "x", "")</f>
        <v>x</v>
      </c>
      <c r="R148" s="14" t="str">
        <f>IF((COUNTA(CurriculumDetail!R1026:R1028) &gt; 0), "x", "")</f>
        <v/>
      </c>
      <c r="S148" s="14" t="str">
        <f>IF((COUNTA(CurriculumDetail!S1026:S1028) &gt; 0), "x", "")</f>
        <v/>
      </c>
      <c r="T148" s="14" t="str">
        <f>IF((COUNTA(CurriculumDetail!T1026:T1028) &gt; 0), "x", "")</f>
        <v/>
      </c>
      <c r="U148" s="14" t="str">
        <f>IF((COUNTA(CurriculumDetail!U1026:U1028) &gt; 0), "x", "")</f>
        <v/>
      </c>
      <c r="V148" s="14" t="str">
        <f>IF((COUNTA(CurriculumDetail!V1026:V1028) &gt; 0), "x", "")</f>
        <v/>
      </c>
      <c r="W148" s="14" t="str">
        <f>IF((COUNTA(CurriculumDetail!W1026:W1028) &gt; 0), "x", "")</f>
        <v/>
      </c>
      <c r="X148" s="14" t="str">
        <f>IF((COUNTA(CurriculumDetail!X1026:X1028) &gt; 0), "x", "")</f>
        <v/>
      </c>
      <c r="Y148" s="14" t="str">
        <f>IF((COUNTA(CurriculumDetail!Y1026:Y1028) &gt; 0), "x", "")</f>
        <v/>
      </c>
      <c r="Z148" s="14" t="str">
        <f>IF((COUNTA(CurriculumDetail!Z1026:Z1028) &gt; 0), "x", "")</f>
        <v/>
      </c>
      <c r="AA148" s="14" t="str">
        <f>IF((COUNTA(CurriculumDetail!AA1026:AA1028) &gt; 0), "x", "")</f>
        <v/>
      </c>
      <c r="AB148" s="14" t="str">
        <f>IF((COUNTA(CurriculumDetail!AB1026:AB1028) &gt; 0), "x", "")</f>
        <v/>
      </c>
      <c r="AC148" s="14" t="str">
        <f>IF((COUNTA(CurriculumDetail!AC1026:AC1028) &gt; 0), "x", "")</f>
        <v/>
      </c>
      <c r="AD148" s="14" t="str">
        <f>IF((COUNTA(CurriculumDetail!AD1026:AD1028) &gt; 0), "x", "")</f>
        <v/>
      </c>
      <c r="AE148" s="14" t="str">
        <f>IF((COUNTA(CurriculumDetail!AE1026:AE1028) &gt; 0), "x", "")</f>
        <v/>
      </c>
      <c r="AF148" s="14" t="str">
        <f>IF((COUNTA(CurriculumDetail!AF1026:AF1028) &gt; 0), "x", "")</f>
        <v/>
      </c>
      <c r="AG148" s="14" t="str">
        <f>IF((COUNTA(CurriculumDetail!AG1026:AG1028) &gt; 0), "x", "")</f>
        <v/>
      </c>
      <c r="AH148" s="14" t="str">
        <f>IF((COUNTA(CurriculumDetail!AH1026:AH1028) &gt; 0), "x", "")</f>
        <v/>
      </c>
      <c r="AI148" s="14" t="str">
        <f>IF((COUNTA(CurriculumDetail!AI1026:AI1028) &gt; 0), "x", "")</f>
        <v/>
      </c>
      <c r="AJ148" s="14" t="str">
        <f>IF((COUNTA(CurriculumDetail!AJ1026:AJ1028) &gt; 0), "x", "")</f>
        <v/>
      </c>
    </row>
    <row r="149" spans="1:36">
      <c r="A149" t="s">
        <v>371</v>
      </c>
      <c r="B149" t="s">
        <v>533</v>
      </c>
      <c r="C149">
        <v>12</v>
      </c>
      <c r="D149">
        <v>0</v>
      </c>
      <c r="E149" t="b">
        <f>AND(OR(CurriculumDetail!F1004&gt;0,CurriculumDetail!C1004&lt;&gt;1),OR(CurriculumDetail!F1005&gt;0,CurriculumDetail!C1005&lt;&gt;1),OR(CurriculumDetail!F1006&gt;0,CurriculumDetail!C1006&lt;&gt;1),OR(CurriculumDetail!F1007&gt;0,CurriculumDetail!C1007&lt;&gt;1),OR(CurriculumDetail!F1008&gt;0,CurriculumDetail!C1008&lt;&gt;1),OR(CurriculumDetail!F1009&gt;0,CurriculumDetail!C1009&lt;&gt;1))</f>
        <v>1</v>
      </c>
      <c r="F149" t="b">
        <f>AND(OR(CurriculumDetail!F1004&gt;0,CurriculumDetail!C1004&lt;&gt;2),OR(CurriculumDetail!F1005&gt;0,CurriculumDetail!C1005&lt;&gt;2),OR(CurriculumDetail!F1006&gt;0,CurriculumDetail!C1006&lt;&gt;2),OR(CurriculumDetail!F1007&gt;0,CurriculumDetail!C1007&lt;&gt;2),OR(CurriculumDetail!F1008&gt;0,CurriculumDetail!C1008&lt;&gt;2),OR(CurriculumDetail!F1009&gt;0,CurriculumDetail!C1009&lt;&gt;2))</f>
        <v>1</v>
      </c>
      <c r="G149" t="str">
        <f>IF((COUNTA(CurriculumDetail!G1003:G1009) &gt; 0), "x", "")</f>
        <v/>
      </c>
      <c r="H149" s="14" t="str">
        <f>IF((COUNTA(CurriculumDetail!H1003:H1009) &gt; 0), "x", "")</f>
        <v>x</v>
      </c>
      <c r="I149" s="14" t="str">
        <f>IF((COUNTA(CurriculumDetail!I1003:I1009) &gt; 0), "x", "")</f>
        <v>x</v>
      </c>
      <c r="J149" s="14" t="str">
        <f>IF((COUNTA(CurriculumDetail!J1003:J1009) &gt; 0), "x", "")</f>
        <v/>
      </c>
      <c r="K149" s="14" t="str">
        <f>IF((COUNTA(CurriculumDetail!K1003:K1009) &gt; 0), "x", "")</f>
        <v/>
      </c>
      <c r="L149" s="14" t="str">
        <f>IF((COUNTA(CurriculumDetail!L1003:L1009) &gt; 0), "x", "")</f>
        <v>x</v>
      </c>
      <c r="M149" s="14" t="str">
        <f>IF((COUNTA(CurriculumDetail!M1003:M1009) &gt; 0), "x", "")</f>
        <v/>
      </c>
      <c r="N149" s="14" t="str">
        <f>IF((COUNTA(CurriculumDetail!N1003:N1009) &gt; 0), "x", "")</f>
        <v/>
      </c>
      <c r="O149" s="14" t="str">
        <f>IF((COUNTA(CurriculumDetail!O1003:O1009) &gt; 0), "x", "")</f>
        <v/>
      </c>
      <c r="P149" s="14" t="str">
        <f>IF((COUNTA(CurriculumDetail!P1003:P1009) &gt; 0), "x", "")</f>
        <v/>
      </c>
      <c r="Q149" s="14" t="str">
        <f>IF((COUNTA(CurriculumDetail!Q1003:Q1009) &gt; 0), "x", "")</f>
        <v>x</v>
      </c>
      <c r="R149" s="14" t="str">
        <f>IF((COUNTA(CurriculumDetail!R1003:R1009) &gt; 0), "x", "")</f>
        <v/>
      </c>
      <c r="S149" s="14" t="str">
        <f>IF((COUNTA(CurriculumDetail!S1003:S1009) &gt; 0), "x", "")</f>
        <v/>
      </c>
      <c r="T149" s="14" t="str">
        <f>IF((COUNTA(CurriculumDetail!T1003:T1009) &gt; 0), "x", "")</f>
        <v/>
      </c>
      <c r="U149" s="14" t="str">
        <f>IF((COUNTA(CurriculumDetail!U1003:U1009) &gt; 0), "x", "")</f>
        <v/>
      </c>
      <c r="V149" s="14" t="str">
        <f>IF((COUNTA(CurriculumDetail!V1003:V1009) &gt; 0), "x", "")</f>
        <v/>
      </c>
      <c r="W149" s="14" t="str">
        <f>IF((COUNTA(CurriculumDetail!W1003:W1009) &gt; 0), "x", "")</f>
        <v/>
      </c>
      <c r="X149" s="14" t="str">
        <f>IF((COUNTA(CurriculumDetail!X1003:X1009) &gt; 0), "x", "")</f>
        <v/>
      </c>
      <c r="Y149" s="14" t="str">
        <f>IF((COUNTA(CurriculumDetail!Y1003:Y1009) &gt; 0), "x", "")</f>
        <v/>
      </c>
      <c r="Z149" s="14" t="str">
        <f>IF((COUNTA(CurriculumDetail!Z1003:Z1009) &gt; 0), "x", "")</f>
        <v/>
      </c>
      <c r="AA149" s="14" t="str">
        <f>IF((COUNTA(CurriculumDetail!AA1003:AA1009) &gt; 0), "x", "")</f>
        <v/>
      </c>
      <c r="AB149" s="14" t="str">
        <f>IF((COUNTA(CurriculumDetail!AB1003:AB1009) &gt; 0), "x", "")</f>
        <v/>
      </c>
      <c r="AC149" s="14" t="str">
        <f>IF((COUNTA(CurriculumDetail!AC1003:AC1009) &gt; 0), "x", "")</f>
        <v/>
      </c>
      <c r="AD149" s="14" t="str">
        <f>IF((COUNTA(CurriculumDetail!AD1003:AD1009) &gt; 0), "x", "")</f>
        <v/>
      </c>
      <c r="AE149" s="14" t="str">
        <f>IF((COUNTA(CurriculumDetail!AE1003:AE1009) &gt; 0), "x", "")</f>
        <v/>
      </c>
      <c r="AF149" s="14" t="str">
        <f>IF((COUNTA(CurriculumDetail!AF1003:AF1009) &gt; 0), "x", "")</f>
        <v/>
      </c>
      <c r="AG149" s="14" t="str">
        <f>IF((COUNTA(CurriculumDetail!AG1003:AG1009) &gt; 0), "x", "")</f>
        <v/>
      </c>
      <c r="AH149" s="14" t="str">
        <f>IF((COUNTA(CurriculumDetail!AH1003:AH1009) &gt; 0), "x", "")</f>
        <v/>
      </c>
      <c r="AI149" s="14" t="str">
        <f>IF((COUNTA(CurriculumDetail!AI1003:AI1009) &gt; 0), "x", "")</f>
        <v/>
      </c>
      <c r="AJ149" s="14" t="str">
        <f>IF((COUNTA(CurriculumDetail!AJ1003:AJ1009) &gt; 0), "x", "")</f>
        <v/>
      </c>
    </row>
    <row r="150" spans="1:36">
      <c r="A150" t="s">
        <v>371</v>
      </c>
      <c r="B150" t="s">
        <v>565</v>
      </c>
      <c r="C150">
        <v>11</v>
      </c>
      <c r="D150">
        <v>0</v>
      </c>
      <c r="E150" t="b">
        <f>AND(OR(CurriculumDetail!F1031&gt;0,CurriculumDetail!C1031&lt;&gt;1),OR(CurriculumDetail!F1032&gt;0,CurriculumDetail!C1032&lt;&gt;1),OR(CurriculumDetail!F1033&gt;0,CurriculumDetail!C1033&lt;&gt;1),OR(CurriculumDetail!F1034&gt;0,CurriculumDetail!C1034&lt;&gt;1),OR(CurriculumDetail!F1035&gt;0,CurriculumDetail!C1035&lt;&gt;1),OR(CurriculumDetail!F1036&gt;0,CurriculumDetail!C1036&lt;&gt;1),OR(CurriculumDetail!F1037&gt;0,CurriculumDetail!C1037&lt;&gt;1),OR(CurriculumDetail!F1038&gt;0,CurriculumDetail!C1038&lt;&gt;1),OR(CurriculumDetail!F1039&gt;0,CurriculumDetail!C1039&lt;&gt;1),OR(CurriculumDetail!F1040&gt;0,CurriculumDetail!C1040&lt;&gt;1),OR(CurriculumDetail!F1041&gt;0,CurriculumDetail!C1041&lt;&gt;1))</f>
        <v>1</v>
      </c>
      <c r="F150" t="b">
        <f>AND(OR(CurriculumDetail!F1031&gt;0,CurriculumDetail!C1031&lt;&gt;2),OR(CurriculumDetail!F1032&gt;0,CurriculumDetail!C1032&lt;&gt;2),OR(CurriculumDetail!F1033&gt;0,CurriculumDetail!C1033&lt;&gt;2),OR(CurriculumDetail!F1034&gt;0,CurriculumDetail!C1034&lt;&gt;2),OR(CurriculumDetail!F1035&gt;0,CurriculumDetail!C1035&lt;&gt;2),OR(CurriculumDetail!F1036&gt;0,CurriculumDetail!C1036&lt;&gt;2),OR(CurriculumDetail!F1037&gt;0,CurriculumDetail!C1037&lt;&gt;2),OR(CurriculumDetail!F1038&gt;0,CurriculumDetail!C1038&lt;&gt;2),OR(CurriculumDetail!F1039&gt;0,CurriculumDetail!C1039&lt;&gt;2),OR(CurriculumDetail!F1040&gt;0,CurriculumDetail!C1040&lt;&gt;2),OR(CurriculumDetail!F1041&gt;0,CurriculumDetail!C1041&lt;&gt;2))</f>
        <v>1</v>
      </c>
      <c r="G150" t="str">
        <f>IF((COUNTA(CurriculumDetail!G1030:G1041) &gt; 0), "x", "")</f>
        <v>x</v>
      </c>
      <c r="H150" s="14" t="str">
        <f>IF((COUNTA(CurriculumDetail!H1030:H1041) &gt; 0), "x", "")</f>
        <v>x</v>
      </c>
      <c r="I150" s="14" t="str">
        <f>IF((COUNTA(CurriculumDetail!I1030:I1041) &gt; 0), "x", "")</f>
        <v>x</v>
      </c>
      <c r="J150" s="14" t="str">
        <f>IF((COUNTA(CurriculumDetail!J1030:J1041) &gt; 0), "x", "")</f>
        <v>x</v>
      </c>
      <c r="K150" s="14" t="str">
        <f>IF((COUNTA(CurriculumDetail!K1030:K1041) &gt; 0), "x", "")</f>
        <v/>
      </c>
      <c r="L150" s="14" t="str">
        <f>IF((COUNTA(CurriculumDetail!L1030:L1041) &gt; 0), "x", "")</f>
        <v/>
      </c>
      <c r="M150" s="14" t="str">
        <f>IF((COUNTA(CurriculumDetail!M1030:M1041) &gt; 0), "x", "")</f>
        <v>x</v>
      </c>
      <c r="N150" s="14" t="str">
        <f>IF((COUNTA(CurriculumDetail!N1030:N1041) &gt; 0), "x", "")</f>
        <v>x</v>
      </c>
      <c r="O150" s="14" t="str">
        <f>IF((COUNTA(CurriculumDetail!O1030:O1041) &gt; 0), "x", "")</f>
        <v/>
      </c>
      <c r="P150" s="14" t="str">
        <f>IF((COUNTA(CurriculumDetail!P1030:P1041) &gt; 0), "x", "")</f>
        <v/>
      </c>
      <c r="Q150" s="14" t="str">
        <f>IF((COUNTA(CurriculumDetail!Q1030:Q1041) &gt; 0), "x", "")</f>
        <v/>
      </c>
      <c r="R150" s="14" t="str">
        <f>IF((COUNTA(CurriculumDetail!R1030:R1041) &gt; 0), "x", "")</f>
        <v/>
      </c>
      <c r="S150" s="14" t="str">
        <f>IF((COUNTA(CurriculumDetail!S1030:S1041) &gt; 0), "x", "")</f>
        <v/>
      </c>
      <c r="T150" s="14" t="str">
        <f>IF((COUNTA(CurriculumDetail!T1030:T1041) &gt; 0), "x", "")</f>
        <v/>
      </c>
      <c r="U150" s="14" t="str">
        <f>IF((COUNTA(CurriculumDetail!U1030:U1041) &gt; 0), "x", "")</f>
        <v/>
      </c>
      <c r="V150" s="14" t="str">
        <f>IF((COUNTA(CurriculumDetail!V1030:V1041) &gt; 0), "x", "")</f>
        <v/>
      </c>
      <c r="W150" s="14" t="str">
        <f>IF((COUNTA(CurriculumDetail!W1030:W1041) &gt; 0), "x", "")</f>
        <v/>
      </c>
      <c r="X150" s="14" t="str">
        <f>IF((COUNTA(CurriculumDetail!X1030:X1041) &gt; 0), "x", "")</f>
        <v/>
      </c>
      <c r="Y150" s="14" t="str">
        <f>IF((COUNTA(CurriculumDetail!Y1030:Y1041) &gt; 0), "x", "")</f>
        <v/>
      </c>
      <c r="Z150" s="14" t="str">
        <f>IF((COUNTA(CurriculumDetail!Z1030:Z1041) &gt; 0), "x", "")</f>
        <v/>
      </c>
      <c r="AA150" s="14" t="str">
        <f>IF((COUNTA(CurriculumDetail!AA1030:AA1041) &gt; 0), "x", "")</f>
        <v/>
      </c>
      <c r="AB150" s="14" t="str">
        <f>IF((COUNTA(CurriculumDetail!AB1030:AB1041) &gt; 0), "x", "")</f>
        <v/>
      </c>
      <c r="AC150" s="14" t="str">
        <f>IF((COUNTA(CurriculumDetail!AC1030:AC1041) &gt; 0), "x", "")</f>
        <v/>
      </c>
      <c r="AD150" s="14" t="str">
        <f>IF((COUNTA(CurriculumDetail!AD1030:AD1041) &gt; 0), "x", "")</f>
        <v/>
      </c>
      <c r="AE150" s="14" t="str">
        <f>IF((COUNTA(CurriculumDetail!AE1030:AE1041) &gt; 0), "x", "")</f>
        <v/>
      </c>
      <c r="AF150" s="14" t="str">
        <f>IF((COUNTA(CurriculumDetail!AF1030:AF1041) &gt; 0), "x", "")</f>
        <v/>
      </c>
      <c r="AG150" s="14" t="str">
        <f>IF((COUNTA(CurriculumDetail!AG1030:AG1041) &gt; 0), "x", "")</f>
        <v/>
      </c>
      <c r="AH150" s="14" t="str">
        <f>IF((COUNTA(CurriculumDetail!AH1030:AH1041) &gt; 0), "x", "")</f>
        <v/>
      </c>
      <c r="AI150" s="14" t="str">
        <f>IF((COUNTA(CurriculumDetail!AI1030:AI1041) &gt; 0), "x", "")</f>
        <v/>
      </c>
      <c r="AJ150" s="14" t="str">
        <f>IF((COUNTA(CurriculumDetail!AJ1030:AJ1041) &gt; 0), "x", "")</f>
        <v/>
      </c>
    </row>
    <row r="151" spans="1:36">
      <c r="A151" t="s">
        <v>371</v>
      </c>
      <c r="B151" t="s">
        <v>676</v>
      </c>
      <c r="C151">
        <v>10</v>
      </c>
      <c r="D151">
        <v>0</v>
      </c>
      <c r="E151" t="b">
        <f>AND(OR(CurriculumDetail!F1044&gt;0,CurriculumDetail!C1044&lt;&gt;1),OR(CurriculumDetail!F1045&gt;0,CurriculumDetail!C1045&lt;&gt;1),OR(CurriculumDetail!F1046&gt;0,CurriculumDetail!C1046&lt;&gt;1),OR(CurriculumDetail!F1047&gt;0,CurriculumDetail!C1047&lt;&gt;1),OR(CurriculumDetail!F1048&gt;0,CurriculumDetail!C1048&lt;&gt;1),OR(CurriculumDetail!F1049&gt;0,CurriculumDetail!C1049&lt;&gt;1),OR(CurriculumDetail!F1050&gt;0,CurriculumDetail!C1050&lt;&gt;1),OR(CurriculumDetail!F1051&gt;0,CurriculumDetail!C1051&lt;&gt;1),OR(CurriculumDetail!F1052&gt;0,CurriculumDetail!C1052&lt;&gt;1))</f>
        <v>1</v>
      </c>
      <c r="F151" t="b">
        <f>AND(OR(CurriculumDetail!F1044&gt;0,CurriculumDetail!C1044&lt;&gt;2),OR(CurriculumDetail!F1045&gt;0,CurriculumDetail!C1045&lt;&gt;2),OR(CurriculumDetail!F1046&gt;0,CurriculumDetail!C1046&lt;&gt;2),OR(CurriculumDetail!F1047&gt;0,CurriculumDetail!C1047&lt;&gt;2),OR(CurriculumDetail!F1048&gt;0,CurriculumDetail!C1048&lt;&gt;2),OR(CurriculumDetail!F1049&gt;0,CurriculumDetail!C1049&lt;&gt;2),OR(CurriculumDetail!F1050&gt;0,CurriculumDetail!C1050&lt;&gt;2),OR(CurriculumDetail!F1051&gt;0,CurriculumDetail!C1051&lt;&gt;2),OR(CurriculumDetail!F1052&gt;0,CurriculumDetail!C1052&lt;&gt;2))</f>
        <v>1</v>
      </c>
      <c r="G151" t="str">
        <f>IF((COUNTA(CurriculumDetail!G1043:G1052) &gt; 0), "x", "")</f>
        <v>x</v>
      </c>
      <c r="H151" s="14" t="str">
        <f>IF((COUNTA(CurriculumDetail!H1043:H1052) &gt; 0), "x", "")</f>
        <v>x</v>
      </c>
      <c r="I151" s="14" t="str">
        <f>IF((COUNTA(CurriculumDetail!I1043:I1052) &gt; 0), "x", "")</f>
        <v>x</v>
      </c>
      <c r="J151" s="14" t="str">
        <f>IF((COUNTA(CurriculumDetail!J1043:J1052) &gt; 0), "x", "")</f>
        <v>x</v>
      </c>
      <c r="K151" s="14" t="str">
        <f>IF((COUNTA(CurriculumDetail!K1043:K1052) &gt; 0), "x", "")</f>
        <v/>
      </c>
      <c r="L151" s="14" t="str">
        <f>IF((COUNTA(CurriculumDetail!L1043:L1052) &gt; 0), "x", "")</f>
        <v/>
      </c>
      <c r="M151" s="14" t="str">
        <f>IF((COUNTA(CurriculumDetail!M1043:M1052) &gt; 0), "x", "")</f>
        <v>x</v>
      </c>
      <c r="N151" s="14" t="str">
        <f>IF((COUNTA(CurriculumDetail!N1043:N1052) &gt; 0), "x", "")</f>
        <v>x</v>
      </c>
      <c r="O151" s="14" t="str">
        <f>IF((COUNTA(CurriculumDetail!O1043:O1052) &gt; 0), "x", "")</f>
        <v/>
      </c>
      <c r="P151" s="14" t="str">
        <f>IF((COUNTA(CurriculumDetail!P1043:P1052) &gt; 0), "x", "")</f>
        <v/>
      </c>
      <c r="Q151" s="14" t="str">
        <f>IF((COUNTA(CurriculumDetail!Q1043:Q1052) &gt; 0), "x", "")</f>
        <v/>
      </c>
      <c r="R151" s="14" t="str">
        <f>IF((COUNTA(CurriculumDetail!R1043:R1052) &gt; 0), "x", "")</f>
        <v/>
      </c>
      <c r="S151" s="14" t="str">
        <f>IF((COUNTA(CurriculumDetail!S1043:S1052) &gt; 0), "x", "")</f>
        <v/>
      </c>
      <c r="T151" s="14" t="str">
        <f>IF((COUNTA(CurriculumDetail!T1043:T1052) &gt; 0), "x", "")</f>
        <v/>
      </c>
      <c r="U151" s="14" t="str">
        <f>IF((COUNTA(CurriculumDetail!U1043:U1052) &gt; 0), "x", "")</f>
        <v/>
      </c>
      <c r="V151" s="14" t="str">
        <f>IF((COUNTA(CurriculumDetail!V1043:V1052) &gt; 0), "x", "")</f>
        <v/>
      </c>
      <c r="W151" s="14" t="str">
        <f>IF((COUNTA(CurriculumDetail!W1043:W1052) &gt; 0), "x", "")</f>
        <v/>
      </c>
      <c r="X151" s="14" t="str">
        <f>IF((COUNTA(CurriculumDetail!X1043:X1052) &gt; 0), "x", "")</f>
        <v/>
      </c>
      <c r="Y151" s="14" t="str">
        <f>IF((COUNTA(CurriculumDetail!Y1043:Y1052) &gt; 0), "x", "")</f>
        <v/>
      </c>
      <c r="Z151" s="14" t="str">
        <f>IF((COUNTA(CurriculumDetail!Z1043:Z1052) &gt; 0), "x", "")</f>
        <v/>
      </c>
      <c r="AA151" s="14" t="str">
        <f>IF((COUNTA(CurriculumDetail!AA1043:AA1052) &gt; 0), "x", "")</f>
        <v/>
      </c>
      <c r="AB151" s="14" t="str">
        <f>IF((COUNTA(CurriculumDetail!AB1043:AB1052) &gt; 0), "x", "")</f>
        <v/>
      </c>
      <c r="AC151" s="14" t="str">
        <f>IF((COUNTA(CurriculumDetail!AC1043:AC1052) &gt; 0), "x", "")</f>
        <v/>
      </c>
      <c r="AD151" s="14" t="str">
        <f>IF((COUNTA(CurriculumDetail!AD1043:AD1052) &gt; 0), "x", "")</f>
        <v/>
      </c>
      <c r="AE151" s="14" t="str">
        <f>IF((COUNTA(CurriculumDetail!AE1043:AE1052) &gt; 0), "x", "")</f>
        <v/>
      </c>
      <c r="AF151" s="14" t="str">
        <f>IF((COUNTA(CurriculumDetail!AF1043:AF1052) &gt; 0), "x", "")</f>
        <v/>
      </c>
      <c r="AG151" s="14" t="str">
        <f>IF((COUNTA(CurriculumDetail!AG1043:AG1052) &gt; 0), "x", "")</f>
        <v/>
      </c>
      <c r="AH151" s="14" t="str">
        <f>IF((COUNTA(CurriculumDetail!AH1043:AH1052) &gt; 0), "x", "")</f>
        <v/>
      </c>
      <c r="AI151" s="14" t="str">
        <f>IF((COUNTA(CurriculumDetail!AI1043:AI1052) &gt; 0), "x", "")</f>
        <v/>
      </c>
      <c r="AJ151" s="14" t="str">
        <f>IF((COUNTA(CurriculumDetail!AJ1043:AJ1052) &gt; 0), "x", "")</f>
        <v/>
      </c>
    </row>
    <row r="152" spans="1:36">
      <c r="A152" t="s">
        <v>371</v>
      </c>
      <c r="B152" t="s">
        <v>533</v>
      </c>
      <c r="C152">
        <v>12</v>
      </c>
      <c r="D152">
        <v>0</v>
      </c>
      <c r="E152" t="b">
        <f>AND(OR(CurriculumDetail!F1055&gt;0,CurriculumDetail!C1055&lt;&gt;1),OR(CurriculumDetail!F1056&gt;0,CurriculumDetail!C1056&lt;&gt;1),OR(CurriculumDetail!F1057&gt;0,CurriculumDetail!C1057&lt;&gt;1),OR(CurriculumDetail!F1058&gt;0,CurriculumDetail!C1058&lt;&gt;1),OR(CurriculumDetail!F1059&gt;0,CurriculumDetail!C1059&lt;&gt;1),OR(CurriculumDetail!F1060&gt;0,CurriculumDetail!C1060&lt;&gt;1))</f>
        <v>1</v>
      </c>
      <c r="F152" t="b">
        <f>AND(OR(CurriculumDetail!F1055&gt;0,CurriculumDetail!C1055&lt;&gt;2),OR(CurriculumDetail!F1056&gt;0,CurriculumDetail!C1056&lt;&gt;2),OR(CurriculumDetail!F1057&gt;0,CurriculumDetail!C1057&lt;&gt;2),OR(CurriculumDetail!F1058&gt;0,CurriculumDetail!C1058&lt;&gt;2),OR(CurriculumDetail!F1059&gt;0,CurriculumDetail!C1059&lt;&gt;2),OR(CurriculumDetail!F1060&gt;0,CurriculumDetail!C1060&lt;&gt;2))</f>
        <v>1</v>
      </c>
      <c r="G152" t="str">
        <f>IF((COUNTA(CurriculumDetail!G1054:G1060) &gt; 0), "x", "")</f>
        <v>x</v>
      </c>
      <c r="H152" s="14" t="str">
        <f>IF((COUNTA(CurriculumDetail!H1054:H1060) &gt; 0), "x", "")</f>
        <v>x</v>
      </c>
      <c r="I152" s="14" t="str">
        <f>IF((COUNTA(CurriculumDetail!I1054:I1060) &gt; 0), "x", "")</f>
        <v>x</v>
      </c>
      <c r="J152" s="14" t="str">
        <f>IF((COUNTA(CurriculumDetail!J1054:J1060) &gt; 0), "x", "")</f>
        <v>x</v>
      </c>
      <c r="K152" s="14" t="str">
        <f>IF((COUNTA(CurriculumDetail!K1054:K1060) &gt; 0), "x", "")</f>
        <v/>
      </c>
      <c r="L152" s="14" t="str">
        <f>IF((COUNTA(CurriculumDetail!L1054:L1060) &gt; 0), "x", "")</f>
        <v/>
      </c>
      <c r="M152" s="14" t="str">
        <f>IF((COUNTA(CurriculumDetail!M1054:M1060) &gt; 0), "x", "")</f>
        <v>x</v>
      </c>
      <c r="N152" s="14" t="str">
        <f>IF((COUNTA(CurriculumDetail!N1054:N1060) &gt; 0), "x", "")</f>
        <v/>
      </c>
      <c r="O152" s="14" t="str">
        <f>IF((COUNTA(CurriculumDetail!O1054:O1060) &gt; 0), "x", "")</f>
        <v/>
      </c>
      <c r="P152" s="14" t="str">
        <f>IF((COUNTA(CurriculumDetail!P1054:P1060) &gt; 0), "x", "")</f>
        <v/>
      </c>
      <c r="Q152" s="14" t="str">
        <f>IF((COUNTA(CurriculumDetail!Q1054:Q1060) &gt; 0), "x", "")</f>
        <v/>
      </c>
      <c r="R152" s="14" t="str">
        <f>IF((COUNTA(CurriculumDetail!R1054:R1060) &gt; 0), "x", "")</f>
        <v/>
      </c>
      <c r="S152" s="14" t="str">
        <f>IF((COUNTA(CurriculumDetail!S1054:S1060) &gt; 0), "x", "")</f>
        <v/>
      </c>
      <c r="T152" s="14" t="str">
        <f>IF((COUNTA(CurriculumDetail!T1054:T1060) &gt; 0), "x", "")</f>
        <v/>
      </c>
      <c r="U152" s="14" t="str">
        <f>IF((COUNTA(CurriculumDetail!U1054:U1060) &gt; 0), "x", "")</f>
        <v/>
      </c>
      <c r="V152" s="14" t="str">
        <f>IF((COUNTA(CurriculumDetail!V1054:V1060) &gt; 0), "x", "")</f>
        <v/>
      </c>
      <c r="W152" s="14" t="str">
        <f>IF((COUNTA(CurriculumDetail!W1054:W1060) &gt; 0), "x", "")</f>
        <v/>
      </c>
      <c r="X152" s="14" t="str">
        <f>IF((COUNTA(CurriculumDetail!X1054:X1060) &gt; 0), "x", "")</f>
        <v/>
      </c>
      <c r="Y152" s="14" t="str">
        <f>IF((COUNTA(CurriculumDetail!Y1054:Y1060) &gt; 0), "x", "")</f>
        <v/>
      </c>
      <c r="Z152" s="14" t="str">
        <f>IF((COUNTA(CurriculumDetail!Z1054:Z1060) &gt; 0), "x", "")</f>
        <v/>
      </c>
      <c r="AA152" s="14" t="str">
        <f>IF((COUNTA(CurriculumDetail!AA1054:AA1060) &gt; 0), "x", "")</f>
        <v/>
      </c>
      <c r="AB152" s="14" t="str">
        <f>IF((COUNTA(CurriculumDetail!AB1054:AB1060) &gt; 0), "x", "")</f>
        <v/>
      </c>
      <c r="AC152" s="14" t="str">
        <f>IF((COUNTA(CurriculumDetail!AC1054:AC1060) &gt; 0), "x", "")</f>
        <v/>
      </c>
      <c r="AD152" s="14" t="str">
        <f>IF((COUNTA(CurriculumDetail!AD1054:AD1060) &gt; 0), "x", "")</f>
        <v/>
      </c>
      <c r="AE152" s="14" t="str">
        <f>IF((COUNTA(CurriculumDetail!AE1054:AE1060) &gt; 0), "x", "")</f>
        <v/>
      </c>
      <c r="AF152" s="14" t="str">
        <f>IF((COUNTA(CurriculumDetail!AF1054:AF1060) &gt; 0), "x", "")</f>
        <v/>
      </c>
      <c r="AG152" s="14" t="str">
        <f>IF((COUNTA(CurriculumDetail!AG1054:AG1060) &gt; 0), "x", "")</f>
        <v/>
      </c>
      <c r="AH152" s="14" t="str">
        <f>IF((COUNTA(CurriculumDetail!AH1054:AH1060) &gt; 0), "x", "")</f>
        <v/>
      </c>
      <c r="AI152" s="14" t="str">
        <f>IF((COUNTA(CurriculumDetail!AI1054:AI1060) &gt; 0), "x", "")</f>
        <v/>
      </c>
      <c r="AJ152" s="14" t="str">
        <f>IF((COUNTA(CurriculumDetail!AJ1054:AJ1060) &gt; 0), "x", "")</f>
        <v/>
      </c>
    </row>
    <row r="153" spans="1:36">
      <c r="A153" t="s">
        <v>371</v>
      </c>
      <c r="B153" t="s">
        <v>360</v>
      </c>
      <c r="C153">
        <v>10</v>
      </c>
      <c r="D153">
        <v>0</v>
      </c>
      <c r="E153" t="b">
        <f>AND(OR(CurriculumDetail!F1063&gt;0,CurriculumDetail!C1063&lt;&gt;1),OR(CurriculumDetail!F1064&gt;0,CurriculumDetail!C1064&lt;&gt;1),OR(CurriculumDetail!F1065&gt;0,CurriculumDetail!C1065&lt;&gt;1),OR(CurriculumDetail!F1066&gt;0,CurriculumDetail!C1066&lt;&gt;1),OR(CurriculumDetail!F1067&gt;0,CurriculumDetail!C1067&lt;&gt;1),OR(CurriculumDetail!F1068&gt;0,CurriculumDetail!C1068&lt;&gt;1),OR(CurriculumDetail!F1069&gt;0,CurriculumDetail!C1069&lt;&gt;1),OR(CurriculumDetail!F1070&gt;0,CurriculumDetail!C1070&lt;&gt;1),OR(CurriculumDetail!F1071&gt;0,CurriculumDetail!C1071&lt;&gt;1),OR(CurriculumDetail!F1072&gt;0,CurriculumDetail!C1072&lt;&gt;1),OR(CurriculumDetail!F1073&gt;0,CurriculumDetail!C1073&lt;&gt;1),OR(CurriculumDetail!F1074&gt;0,CurriculumDetail!C1074&lt;&gt;1),OR(CurriculumDetail!F1075&gt;0,CurriculumDetail!C1075&lt;&gt;1))</f>
        <v>1</v>
      </c>
      <c r="F153" t="b">
        <f>AND(OR(CurriculumDetail!F1063&gt;0,CurriculumDetail!C1063&lt;&gt;2),OR(CurriculumDetail!F1064&gt;0,CurriculumDetail!C1064&lt;&gt;2),OR(CurriculumDetail!F1065&gt;0,CurriculumDetail!C1065&lt;&gt;2),OR(CurriculumDetail!F1066&gt;0,CurriculumDetail!C1066&lt;&gt;2),OR(CurriculumDetail!F1067&gt;0,CurriculumDetail!C1067&lt;&gt;2),OR(CurriculumDetail!F1068&gt;0,CurriculumDetail!C1068&lt;&gt;2),OR(CurriculumDetail!F1069&gt;0,CurriculumDetail!C1069&lt;&gt;2),OR(CurriculumDetail!F1070&gt;0,CurriculumDetail!C1070&lt;&gt;2),OR(CurriculumDetail!F1071&gt;0,CurriculumDetail!C1071&lt;&gt;2),OR(CurriculumDetail!F1072&gt;0,CurriculumDetail!C1072&lt;&gt;2),OR(CurriculumDetail!F1073&gt;0,CurriculumDetail!C1073&lt;&gt;2),OR(CurriculumDetail!F1074&gt;0,CurriculumDetail!C1074&lt;&gt;2),OR(CurriculumDetail!F1075&gt;0,CurriculumDetail!C1075&lt;&gt;2))</f>
        <v>1</v>
      </c>
      <c r="G153" t="str">
        <f>IF((COUNTA(CurriculumDetail!G1062:G1075) &gt; 0), "x", "")</f>
        <v>x</v>
      </c>
      <c r="H153" s="14" t="str">
        <f>IF((COUNTA(CurriculumDetail!H1062:H1075) &gt; 0), "x", "")</f>
        <v>x</v>
      </c>
      <c r="I153" s="14" t="str">
        <f>IF((COUNTA(CurriculumDetail!I1062:I1075) &gt; 0), "x", "")</f>
        <v>x</v>
      </c>
      <c r="J153" s="14" t="str">
        <f>IF((COUNTA(CurriculumDetail!J1062:J1075) &gt; 0), "x", "")</f>
        <v/>
      </c>
      <c r="K153" s="14" t="str">
        <f>IF((COUNTA(CurriculumDetail!K1062:K1075) &gt; 0), "x", "")</f>
        <v/>
      </c>
      <c r="L153" s="14" t="str">
        <f>IF((COUNTA(CurriculumDetail!L1062:L1075) &gt; 0), "x", "")</f>
        <v/>
      </c>
      <c r="M153" s="14" t="str">
        <f>IF((COUNTA(CurriculumDetail!M1062:M1075) &gt; 0), "x", "")</f>
        <v>x</v>
      </c>
      <c r="N153" s="14" t="str">
        <f>IF((COUNTA(CurriculumDetail!N1062:N1075) &gt; 0), "x", "")</f>
        <v/>
      </c>
      <c r="O153" s="14" t="str">
        <f>IF((COUNTA(CurriculumDetail!O1062:O1075) &gt; 0), "x", "")</f>
        <v/>
      </c>
      <c r="P153" s="14" t="str">
        <f>IF((COUNTA(CurriculumDetail!P1062:P1075) &gt; 0), "x", "")</f>
        <v/>
      </c>
      <c r="Q153" s="14" t="str">
        <f>IF((COUNTA(CurriculumDetail!Q1062:Q1075) &gt; 0), "x", "")</f>
        <v/>
      </c>
      <c r="R153" s="14" t="str">
        <f>IF((COUNTA(CurriculumDetail!R1062:R1075) &gt; 0), "x", "")</f>
        <v/>
      </c>
      <c r="S153" s="14" t="str">
        <f>IF((COUNTA(CurriculumDetail!S1062:S1075) &gt; 0), "x", "")</f>
        <v/>
      </c>
      <c r="T153" s="14" t="str">
        <f>IF((COUNTA(CurriculumDetail!T1062:T1075) &gt; 0), "x", "")</f>
        <v/>
      </c>
      <c r="U153" s="14" t="str">
        <f>IF((COUNTA(CurriculumDetail!U1062:U1075) &gt; 0), "x", "")</f>
        <v/>
      </c>
      <c r="V153" s="14" t="str">
        <f>IF((COUNTA(CurriculumDetail!V1062:V1075) &gt; 0), "x", "")</f>
        <v/>
      </c>
      <c r="W153" s="14" t="str">
        <f>IF((COUNTA(CurriculumDetail!W1062:W1075) &gt; 0), "x", "")</f>
        <v/>
      </c>
      <c r="X153" s="14" t="str">
        <f>IF((COUNTA(CurriculumDetail!X1062:X1075) &gt; 0), "x", "")</f>
        <v/>
      </c>
      <c r="Y153" s="14" t="str">
        <f>IF((COUNTA(CurriculumDetail!Y1062:Y1075) &gt; 0), "x", "")</f>
        <v/>
      </c>
      <c r="Z153" s="14" t="str">
        <f>IF((COUNTA(CurriculumDetail!Z1062:Z1075) &gt; 0), "x", "")</f>
        <v/>
      </c>
      <c r="AA153" s="14" t="str">
        <f>IF((COUNTA(CurriculumDetail!AA1062:AA1075) &gt; 0), "x", "")</f>
        <v/>
      </c>
      <c r="AB153" s="14" t="str">
        <f>IF((COUNTA(CurriculumDetail!AB1062:AB1075) &gt; 0), "x", "")</f>
        <v/>
      </c>
      <c r="AC153" s="14" t="str">
        <f>IF((COUNTA(CurriculumDetail!AC1062:AC1075) &gt; 0), "x", "")</f>
        <v/>
      </c>
      <c r="AD153" s="14" t="str">
        <f>IF((COUNTA(CurriculumDetail!AD1062:AD1075) &gt; 0), "x", "")</f>
        <v/>
      </c>
      <c r="AE153" s="14" t="str">
        <f>IF((COUNTA(CurriculumDetail!AE1062:AE1075) &gt; 0), "x", "")</f>
        <v/>
      </c>
      <c r="AF153" s="14" t="str">
        <f>IF((COUNTA(CurriculumDetail!AF1062:AF1075) &gt; 0), "x", "")</f>
        <v/>
      </c>
      <c r="AG153" s="14" t="str">
        <f>IF((COUNTA(CurriculumDetail!AG1062:AG1075) &gt; 0), "x", "")</f>
        <v/>
      </c>
      <c r="AH153" s="14" t="str">
        <f>IF((COUNTA(CurriculumDetail!AH1062:AH1075) &gt; 0), "x", "")</f>
        <v/>
      </c>
      <c r="AI153" s="14" t="str">
        <f>IF((COUNTA(CurriculumDetail!AI1062:AI1075) &gt; 0), "x", "")</f>
        <v/>
      </c>
      <c r="AJ153" s="14" t="str">
        <f>IF((COUNTA(CurriculumDetail!AJ1062:AJ1075) &gt; 0), "x", "")</f>
        <v/>
      </c>
    </row>
    <row r="154" spans="1:36">
      <c r="A154" t="s">
        <v>643</v>
      </c>
      <c r="B154" t="s">
        <v>738</v>
      </c>
      <c r="C154">
        <v>0</v>
      </c>
      <c r="D154">
        <v>2</v>
      </c>
      <c r="E154" t="b">
        <f>AND(OR(CurriculumDetail!F1070&gt;0,CurriculumDetail!C1070&lt;&gt;1),OR(CurriculumDetail!F1071&gt;0,CurriculumDetail!C1071&lt;&gt;1),OR(CurriculumDetail!F1072&gt;0,CurriculumDetail!C1072&lt;&gt;1),OR(CurriculumDetail!F1073&gt;0,CurriculumDetail!C1073&lt;&gt;1))</f>
        <v>1</v>
      </c>
      <c r="F154" t="b">
        <f>AND(OR(CurriculumDetail!F1070&gt;0,CurriculumDetail!C1070&lt;&gt;2),OR(CurriculumDetail!F1071&gt;0,CurriculumDetail!C1071&lt;&gt;2),OR(CurriculumDetail!F1072&gt;0,CurriculumDetail!C1072&lt;&gt;2),OR(CurriculumDetail!F1073&gt;0,CurriculumDetail!C1073&lt;&gt;2))</f>
        <v>1</v>
      </c>
      <c r="G154" t="str">
        <f>IF((COUNTA(CurriculumDetail!G1069:G1073) &gt; 0), "x", "")</f>
        <v>x</v>
      </c>
      <c r="H154" s="14" t="str">
        <f>IF((COUNTA(CurriculumDetail!H1069:H1073) &gt; 0), "x", "")</f>
        <v>x</v>
      </c>
      <c r="I154" s="14" t="str">
        <f>IF((COUNTA(CurriculumDetail!I1069:I1073) &gt; 0), "x", "")</f>
        <v>x</v>
      </c>
      <c r="J154" s="14" t="str">
        <f>IF((COUNTA(CurriculumDetail!J1069:J1073) &gt; 0), "x", "")</f>
        <v/>
      </c>
      <c r="K154" s="14" t="str">
        <f>IF((COUNTA(CurriculumDetail!K1069:K1073) &gt; 0), "x", "")</f>
        <v/>
      </c>
      <c r="L154" s="14" t="str">
        <f>IF((COUNTA(CurriculumDetail!L1069:L1073) &gt; 0), "x", "")</f>
        <v/>
      </c>
      <c r="M154" s="14" t="str">
        <f>IF((COUNTA(CurriculumDetail!M1069:M1073) &gt; 0), "x", "")</f>
        <v>x</v>
      </c>
      <c r="N154" s="14" t="str">
        <f>IF((COUNTA(CurriculumDetail!N1069:N1073) &gt; 0), "x", "")</f>
        <v/>
      </c>
      <c r="O154" s="14" t="str">
        <f>IF((COUNTA(CurriculumDetail!O1069:O1073) &gt; 0), "x", "")</f>
        <v/>
      </c>
      <c r="P154" s="14" t="str">
        <f>IF((COUNTA(CurriculumDetail!P1069:P1073) &gt; 0), "x", "")</f>
        <v/>
      </c>
      <c r="Q154" s="14" t="str">
        <f>IF((COUNTA(CurriculumDetail!Q1069:Q1073) &gt; 0), "x", "")</f>
        <v/>
      </c>
      <c r="R154" s="14" t="str">
        <f>IF((COUNTA(CurriculumDetail!R1069:R1073) &gt; 0), "x", "")</f>
        <v/>
      </c>
      <c r="S154" s="14" t="str">
        <f>IF((COUNTA(CurriculumDetail!S1069:S1073) &gt; 0), "x", "")</f>
        <v/>
      </c>
      <c r="T154" s="14" t="str">
        <f>IF((COUNTA(CurriculumDetail!T1069:T1073) &gt; 0), "x", "")</f>
        <v/>
      </c>
      <c r="U154" s="14" t="str">
        <f>IF((COUNTA(CurriculumDetail!U1069:U1073) &gt; 0), "x", "")</f>
        <v/>
      </c>
      <c r="V154" s="14" t="str">
        <f>IF((COUNTA(CurriculumDetail!V1069:V1073) &gt; 0), "x", "")</f>
        <v/>
      </c>
      <c r="W154" s="14" t="str">
        <f>IF((COUNTA(CurriculumDetail!W1069:W1073) &gt; 0), "x", "")</f>
        <v/>
      </c>
      <c r="X154" s="14" t="str">
        <f>IF((COUNTA(CurriculumDetail!X1069:X1073) &gt; 0), "x", "")</f>
        <v/>
      </c>
      <c r="Y154" s="14" t="str">
        <f>IF((COUNTA(CurriculumDetail!Y1069:Y1073) &gt; 0), "x", "")</f>
        <v/>
      </c>
      <c r="Z154" s="14" t="str">
        <f>IF((COUNTA(CurriculumDetail!Z1069:Z1073) &gt; 0), "x", "")</f>
        <v/>
      </c>
      <c r="AA154" s="14" t="str">
        <f>IF((COUNTA(CurriculumDetail!AA1069:AA1073) &gt; 0), "x", "")</f>
        <v/>
      </c>
      <c r="AB154" s="14" t="str">
        <f>IF((COUNTA(CurriculumDetail!AB1069:AB1073) &gt; 0), "x", "")</f>
        <v/>
      </c>
      <c r="AC154" s="14" t="str">
        <f>IF((COUNTA(CurriculumDetail!AC1069:AC1073) &gt; 0), "x", "")</f>
        <v/>
      </c>
      <c r="AD154" s="14" t="str">
        <f>IF((COUNTA(CurriculumDetail!AD1069:AD1073) &gt; 0), "x", "")</f>
        <v/>
      </c>
      <c r="AE154" s="14" t="str">
        <f>IF((COUNTA(CurriculumDetail!AE1069:AE1073) &gt; 0), "x", "")</f>
        <v/>
      </c>
      <c r="AF154" s="14" t="str">
        <f>IF((COUNTA(CurriculumDetail!AF1069:AF1073) &gt; 0), "x", "")</f>
        <v/>
      </c>
      <c r="AG154" s="14" t="str">
        <f>IF((COUNTA(CurriculumDetail!AG1069:AG1073) &gt; 0), "x", "")</f>
        <v/>
      </c>
      <c r="AH154" s="14" t="str">
        <f>IF((COUNTA(CurriculumDetail!AH1069:AH1073) &gt; 0), "x", "")</f>
        <v/>
      </c>
      <c r="AI154" s="14" t="str">
        <f>IF((COUNTA(CurriculumDetail!AI1069:AI1073) &gt; 0), "x", "")</f>
        <v/>
      </c>
      <c r="AJ154" s="14" t="str">
        <f>IF((COUNTA(CurriculumDetail!AJ1069:AJ1073) &gt; 0), "x", "")</f>
        <v/>
      </c>
    </row>
    <row r="155" spans="1:36">
      <c r="A155" t="s">
        <v>643</v>
      </c>
      <c r="B155" t="s">
        <v>690</v>
      </c>
      <c r="C155">
        <v>2</v>
      </c>
      <c r="D155">
        <v>1</v>
      </c>
      <c r="E155" t="b">
        <f>AND(OR(CurriculumDetail!F1078&gt;0,CurriculumDetail!C1078&lt;&gt;1),OR(CurriculumDetail!F1079&gt;0,CurriculumDetail!C1079&lt;&gt;1),OR(CurriculumDetail!F1080&gt;0,CurriculumDetail!C1080&lt;&gt;1),OR(CurriculumDetail!F1081&gt;0,CurriculumDetail!C1081&lt;&gt;1),OR(CurriculumDetail!F1082&gt;0,CurriculumDetail!C1082&lt;&gt;1),OR(CurriculumDetail!F1083&gt;0,CurriculumDetail!C1083&lt;&gt;1),OR(CurriculumDetail!F1084&gt;0,CurriculumDetail!C1084&lt;&gt;1),OR(CurriculumDetail!F1085&gt;0,CurriculumDetail!C1085&lt;&gt;1),OR(CurriculumDetail!F1086&gt;0,CurriculumDetail!C1086&lt;&gt;1),OR(CurriculumDetail!F1087&gt;0,CurriculumDetail!C1087&lt;&gt;1),OR(CurriculumDetail!F1088&gt;0,CurriculumDetail!C1088&lt;&gt;1),OR(CurriculumDetail!F1089&gt;0,CurriculumDetail!C1089&lt;&gt;1),OR(CurriculumDetail!F1090&gt;0,CurriculumDetail!C1090&lt;&gt;1),OR(CurriculumDetail!F1091&gt;0,CurriculumDetail!C1091&lt;&gt;1))</f>
        <v>1</v>
      </c>
      <c r="F155" t="b">
        <f>AND(OR(CurriculumDetail!F1078&gt;0,CurriculumDetail!C1078&lt;&gt;2),OR(CurriculumDetail!F1079&gt;0,CurriculumDetail!C1079&lt;&gt;2),OR(CurriculumDetail!F1080&gt;0,CurriculumDetail!C1080&lt;&gt;2),OR(CurriculumDetail!F1081&gt;0,CurriculumDetail!C1081&lt;&gt;2),OR(CurriculumDetail!F1082&gt;0,CurriculumDetail!C1082&lt;&gt;2),OR(CurriculumDetail!F1083&gt;0,CurriculumDetail!C1083&lt;&gt;2),OR(CurriculumDetail!F1084&gt;0,CurriculumDetail!C1084&lt;&gt;2),OR(CurriculumDetail!F1085&gt;0,CurriculumDetail!C1085&lt;&gt;2),OR(CurriculumDetail!F1086&gt;0,CurriculumDetail!C1086&lt;&gt;2),OR(CurriculumDetail!F1087&gt;0,CurriculumDetail!C1087&lt;&gt;2),OR(CurriculumDetail!F1088&gt;0,CurriculumDetail!C1088&lt;&gt;2),OR(CurriculumDetail!F1089&gt;0,CurriculumDetail!C1089&lt;&gt;2),OR(CurriculumDetail!F1090&gt;0,CurriculumDetail!C1090&lt;&gt;2),OR(CurriculumDetail!F1091&gt;0,CurriculumDetail!C1091&lt;&gt;2))</f>
        <v>0</v>
      </c>
      <c r="G155" t="str">
        <f>IF((COUNTA(CurriculumDetail!G1077:G1091) &gt; 0), "x", "")</f>
        <v/>
      </c>
      <c r="H155" s="14" t="str">
        <f>IF((COUNTA(CurriculumDetail!H1077:H1091) &gt; 0), "x", "")</f>
        <v/>
      </c>
      <c r="I155" s="14" t="str">
        <f>IF((COUNTA(CurriculumDetail!I1077:I1091) &gt; 0), "x", "")</f>
        <v/>
      </c>
      <c r="J155" s="14" t="str">
        <f>IF((COUNTA(CurriculumDetail!J1077:J1091) &gt; 0), "x", "")</f>
        <v/>
      </c>
      <c r="K155" s="14" t="str">
        <f>IF((COUNTA(CurriculumDetail!K1077:K1091) &gt; 0), "x", "")</f>
        <v/>
      </c>
      <c r="L155" s="14" t="str">
        <f>IF((COUNTA(CurriculumDetail!L1077:L1091) &gt; 0), "x", "")</f>
        <v/>
      </c>
      <c r="M155" s="14" t="str">
        <f>IF((COUNTA(CurriculumDetail!M1077:M1091) &gt; 0), "x", "")</f>
        <v/>
      </c>
      <c r="N155" s="14" t="str">
        <f>IF((COUNTA(CurriculumDetail!N1077:N1091) &gt; 0), "x", "")</f>
        <v/>
      </c>
      <c r="O155" s="14" t="str">
        <f>IF((COUNTA(CurriculumDetail!O1077:O1091) &gt; 0), "x", "")</f>
        <v>x</v>
      </c>
      <c r="P155" s="14" t="str">
        <f>IF((COUNTA(CurriculumDetail!P1077:P1091) &gt; 0), "x", "")</f>
        <v>x</v>
      </c>
      <c r="Q155" s="14" t="str">
        <f>IF((COUNTA(CurriculumDetail!Q1077:Q1091) &gt; 0), "x", "")</f>
        <v/>
      </c>
      <c r="R155" s="14" t="str">
        <f>IF((COUNTA(CurriculumDetail!R1077:R1091) &gt; 0), "x", "")</f>
        <v/>
      </c>
      <c r="S155" s="14" t="str">
        <f>IF((COUNTA(CurriculumDetail!S1077:S1091) &gt; 0), "x", "")</f>
        <v/>
      </c>
      <c r="T155" s="14" t="str">
        <f>IF((COUNTA(CurriculumDetail!T1077:T1091) &gt; 0), "x", "")</f>
        <v/>
      </c>
      <c r="U155" s="14" t="str">
        <f>IF((COUNTA(CurriculumDetail!U1077:U1091) &gt; 0), "x", "")</f>
        <v/>
      </c>
      <c r="V155" s="14" t="str">
        <f>IF((COUNTA(CurriculumDetail!V1077:V1091) &gt; 0), "x", "")</f>
        <v>x</v>
      </c>
      <c r="W155" s="14" t="str">
        <f>IF((COUNTA(CurriculumDetail!W1077:W1091) &gt; 0), "x", "")</f>
        <v>x</v>
      </c>
      <c r="X155" s="14" t="str">
        <f>IF((COUNTA(CurriculumDetail!X1077:X1091) &gt; 0), "x", "")</f>
        <v/>
      </c>
      <c r="Y155" s="14" t="str">
        <f>IF((COUNTA(CurriculumDetail!Y1077:Y1091) &gt; 0), "x", "")</f>
        <v/>
      </c>
      <c r="Z155" s="14" t="str">
        <f>IF((COUNTA(CurriculumDetail!Z1077:Z1091) &gt; 0), "x", "")</f>
        <v/>
      </c>
      <c r="AA155" s="14" t="str">
        <f>IF((COUNTA(CurriculumDetail!AA1077:AA1091) &gt; 0), "x", "")</f>
        <v/>
      </c>
      <c r="AB155" s="14" t="str">
        <f>IF((COUNTA(CurriculumDetail!AB1077:AB1091) &gt; 0), "x", "")</f>
        <v/>
      </c>
      <c r="AC155" s="14" t="str">
        <f>IF((COUNTA(CurriculumDetail!AC1077:AC1091) &gt; 0), "x", "")</f>
        <v/>
      </c>
      <c r="AD155" s="14" t="str">
        <f>IF((COUNTA(CurriculumDetail!AD1077:AD1091) &gt; 0), "x", "")</f>
        <v/>
      </c>
      <c r="AE155" s="14" t="str">
        <f>IF((COUNTA(CurriculumDetail!AE1077:AE1091) &gt; 0), "x", "")</f>
        <v/>
      </c>
      <c r="AF155" s="14" t="str">
        <f>IF((COUNTA(CurriculumDetail!AF1077:AF1091) &gt; 0), "x", "")</f>
        <v/>
      </c>
      <c r="AG155" s="14" t="str">
        <f>IF((COUNTA(CurriculumDetail!AG1077:AG1091) &gt; 0), "x", "")</f>
        <v/>
      </c>
      <c r="AH155" s="14" t="str">
        <f>IF((COUNTA(CurriculumDetail!AH1077:AH1091) &gt; 0), "x", "")</f>
        <v/>
      </c>
      <c r="AI155" s="14" t="str">
        <f>IF((COUNTA(CurriculumDetail!AI1077:AI1091) &gt; 0), "x", "")</f>
        <v/>
      </c>
      <c r="AJ155" s="14" t="str">
        <f>IF((COUNTA(CurriculumDetail!AJ1077:AJ1091) &gt; 0), "x", "")</f>
        <v/>
      </c>
    </row>
    <row r="156" spans="1:36">
      <c r="A156" t="s">
        <v>643</v>
      </c>
      <c r="B156" t="s">
        <v>705</v>
      </c>
      <c r="C156">
        <v>0</v>
      </c>
      <c r="D156">
        <v>2</v>
      </c>
      <c r="E156" t="b">
        <f>AND(OR(CurriculumDetail!F1094&gt;0,CurriculumDetail!C1094&lt;&gt;1),OR(CurriculumDetail!F1095&gt;0,CurriculumDetail!C1095&lt;&gt;1),OR(CurriculumDetail!F1096&gt;0,CurriculumDetail!C1096&lt;&gt;1),OR(CurriculumDetail!F1097&gt;0,CurriculumDetail!C1097&lt;&gt;1),OR(CurriculumDetail!F1098&gt;0,CurriculumDetail!C1098&lt;&gt;1),OR(CurriculumDetail!F1099&gt;0,CurriculumDetail!C1099&lt;&gt;1),OR(CurriculumDetail!F1100&gt;0,CurriculumDetail!C1100&lt;&gt;1),OR(CurriculumDetail!F1101&gt;0,CurriculumDetail!C1101&lt;&gt;1),OR(CurriculumDetail!F1102&gt;0,CurriculumDetail!C1102&lt;&gt;1),OR(CurriculumDetail!F1103&gt;0,CurriculumDetail!C1103&lt;&gt;1),OR(CurriculumDetail!F1104&gt;0,CurriculumDetail!C1104&lt;&gt;1),OR(CurriculumDetail!F1105&gt;0,CurriculumDetail!C1105&lt;&gt;1),OR(CurriculumDetail!F1106&gt;0,CurriculumDetail!C1106&lt;&gt;1),OR(CurriculumDetail!F1107&gt;0,CurriculumDetail!C1107&lt;&gt;1),OR(CurriculumDetail!F1108&gt;0,CurriculumDetail!C1108&lt;&gt;1),OR(CurriculumDetail!F1109&gt;0,CurriculumDetail!C1109&lt;&gt;1),OR(CurriculumDetail!F1110&gt;0,CurriculumDetail!C1110&lt;&gt;1),OR(CurriculumDetail!F1111&gt;0,CurriculumDetail!C1111&lt;&gt;1),OR(CurriculumDetail!F1112&gt;0,CurriculumDetail!C1112&lt;&gt;1),OR(CurriculumDetail!F1113&gt;0,CurriculumDetail!C1113&lt;&gt;1),OR(CurriculumDetail!F1114&gt;0,CurriculumDetail!C1114&lt;&gt;1),OR(CurriculumDetail!F1115&gt;0,CurriculumDetail!C1115&lt;&gt;1),OR(CurriculumDetail!F1116&gt;0,CurriculumDetail!C1116&lt;&gt;1),OR(CurriculumDetail!F1117&gt;0,CurriculumDetail!C1117&lt;&gt;1),OR(CurriculumDetail!F1118&gt;0,CurriculumDetail!C1118&lt;&gt;1))</f>
        <v>1</v>
      </c>
      <c r="F156" t="b">
        <f>AND(OR(CurriculumDetail!F1094&gt;0,CurriculumDetail!C1094&lt;&gt;2),OR(CurriculumDetail!F1095&gt;0,CurriculumDetail!C1095&lt;&gt;2),OR(CurriculumDetail!F1096&gt;0,CurriculumDetail!C1096&lt;&gt;2),OR(CurriculumDetail!F1097&gt;0,CurriculumDetail!C1097&lt;&gt;2),OR(CurriculumDetail!F1098&gt;0,CurriculumDetail!C1098&lt;&gt;2),OR(CurriculumDetail!F1099&gt;0,CurriculumDetail!C1099&lt;&gt;2),OR(CurriculumDetail!F1100&gt;0,CurriculumDetail!C1100&lt;&gt;2),OR(CurriculumDetail!F1101&gt;0,CurriculumDetail!C1101&lt;&gt;2),OR(CurriculumDetail!F1102&gt;0,CurriculumDetail!C1102&lt;&gt;2),OR(CurriculumDetail!F1103&gt;0,CurriculumDetail!C1103&lt;&gt;2),OR(CurriculumDetail!F1104&gt;0,CurriculumDetail!C1104&lt;&gt;2),OR(CurriculumDetail!F1105&gt;0,CurriculumDetail!C1105&lt;&gt;2),OR(CurriculumDetail!F1106&gt;0,CurriculumDetail!C1106&lt;&gt;2),OR(CurriculumDetail!F1107&gt;0,CurriculumDetail!C1107&lt;&gt;2),OR(CurriculumDetail!F1108&gt;0,CurriculumDetail!C1108&lt;&gt;2),OR(CurriculumDetail!F1109&gt;0,CurriculumDetail!C1109&lt;&gt;2),OR(CurriculumDetail!F1110&gt;0,CurriculumDetail!C1110&lt;&gt;2),OR(CurriculumDetail!F1111&gt;0,CurriculumDetail!C1111&lt;&gt;2),OR(CurriculumDetail!F1112&gt;0,CurriculumDetail!C1112&lt;&gt;2),OR(CurriculumDetail!F1113&gt;0,CurriculumDetail!C1113&lt;&gt;2),OR(CurriculumDetail!F1114&gt;0,CurriculumDetail!C1114&lt;&gt;2),OR(CurriculumDetail!F1115&gt;0,CurriculumDetail!C1115&lt;&gt;2),OR(CurriculumDetail!F1116&gt;0,CurriculumDetail!C1116&lt;&gt;2),OR(CurriculumDetail!F1117&gt;0,CurriculumDetail!C1117&lt;&gt;2),OR(CurriculumDetail!F1118&gt;0,CurriculumDetail!C1118&lt;&gt;2))</f>
        <v>1</v>
      </c>
      <c r="G156" t="str">
        <f>IF((COUNTA(CurriculumDetail!G1093:G1118) &gt; 0), "x", "")</f>
        <v/>
      </c>
      <c r="H156" s="14" t="str">
        <f>IF((COUNTA(CurriculumDetail!H1093:H1118) &gt; 0), "x", "")</f>
        <v/>
      </c>
      <c r="I156" s="14" t="str">
        <f>IF((COUNTA(CurriculumDetail!I1093:I1118) &gt; 0), "x", "")</f>
        <v/>
      </c>
      <c r="J156" s="14" t="str">
        <f>IF((COUNTA(CurriculumDetail!J1093:J1118) &gt; 0), "x", "")</f>
        <v/>
      </c>
      <c r="K156" s="14" t="str">
        <f>IF((COUNTA(CurriculumDetail!K1093:K1118) &gt; 0), "x", "")</f>
        <v/>
      </c>
      <c r="L156" s="14" t="str">
        <f>IF((COUNTA(CurriculumDetail!L1093:L1118) &gt; 0), "x", "")</f>
        <v/>
      </c>
      <c r="M156" s="14" t="str">
        <f>IF((COUNTA(CurriculumDetail!M1093:M1118) &gt; 0), "x", "")</f>
        <v/>
      </c>
      <c r="N156" s="14" t="str">
        <f>IF((COUNTA(CurriculumDetail!N1093:N1118) &gt; 0), "x", "")</f>
        <v/>
      </c>
      <c r="O156" s="14" t="str">
        <f>IF((COUNTA(CurriculumDetail!O1093:O1118) &gt; 0), "x", "")</f>
        <v>x</v>
      </c>
      <c r="P156" s="14" t="str">
        <f>IF((COUNTA(CurriculumDetail!P1093:P1118) &gt; 0), "x", "")</f>
        <v>x</v>
      </c>
      <c r="Q156" s="14" t="str">
        <f>IF((COUNTA(CurriculumDetail!Q1093:Q1118) &gt; 0), "x", "")</f>
        <v/>
      </c>
      <c r="R156" s="14" t="str">
        <f>IF((COUNTA(CurriculumDetail!R1093:R1118) &gt; 0), "x", "")</f>
        <v>x</v>
      </c>
      <c r="S156" s="14" t="str">
        <f>IF((COUNTA(CurriculumDetail!S1093:S1118) &gt; 0), "x", "")</f>
        <v/>
      </c>
      <c r="T156" s="14" t="str">
        <f>IF((COUNTA(CurriculumDetail!T1093:T1118) &gt; 0), "x", "")</f>
        <v/>
      </c>
      <c r="U156" s="14" t="str">
        <f>IF((COUNTA(CurriculumDetail!U1093:U1118) &gt; 0), "x", "")</f>
        <v>x</v>
      </c>
      <c r="V156" s="14" t="str">
        <f>IF((COUNTA(CurriculumDetail!V1093:V1118) &gt; 0), "x", "")</f>
        <v/>
      </c>
      <c r="W156" s="14" t="str">
        <f>IF((COUNTA(CurriculumDetail!W1093:W1118) &gt; 0), "x", "")</f>
        <v>x</v>
      </c>
      <c r="X156" s="14" t="str">
        <f>IF((COUNTA(CurriculumDetail!X1093:X1118) &gt; 0), "x", "")</f>
        <v/>
      </c>
      <c r="Y156" s="14" t="str">
        <f>IF((COUNTA(CurriculumDetail!Y1093:Y1118) &gt; 0), "x", "")</f>
        <v/>
      </c>
      <c r="Z156" s="14" t="str">
        <f>IF((COUNTA(CurriculumDetail!Z1093:Z1118) &gt; 0), "x", "")</f>
        <v/>
      </c>
      <c r="AA156" s="14" t="str">
        <f>IF((COUNTA(CurriculumDetail!AA1093:AA1118) &gt; 0), "x", "")</f>
        <v/>
      </c>
      <c r="AB156" s="14" t="str">
        <f>IF((COUNTA(CurriculumDetail!AB1093:AB1118) &gt; 0), "x", "")</f>
        <v/>
      </c>
      <c r="AC156" s="14" t="str">
        <f>IF((COUNTA(CurriculumDetail!AC1093:AC1118) &gt; 0), "x", "")</f>
        <v/>
      </c>
      <c r="AD156" s="14" t="str">
        <f>IF((COUNTA(CurriculumDetail!AD1093:AD1118) &gt; 0), "x", "")</f>
        <v/>
      </c>
      <c r="AE156" s="14" t="str">
        <f>IF((COUNTA(CurriculumDetail!AE1093:AE1118) &gt; 0), "x", "")</f>
        <v/>
      </c>
      <c r="AF156" s="14" t="str">
        <f>IF((COUNTA(CurriculumDetail!AF1093:AF1118) &gt; 0), "x", "")</f>
        <v/>
      </c>
      <c r="AG156" s="14" t="str">
        <f>IF((COUNTA(CurriculumDetail!AG1093:AG1118) &gt; 0), "x", "")</f>
        <v/>
      </c>
      <c r="AH156" s="14" t="str">
        <f>IF((COUNTA(CurriculumDetail!AH1093:AH1118) &gt; 0), "x", "")</f>
        <v/>
      </c>
      <c r="AI156" s="14" t="str">
        <f>IF((COUNTA(CurriculumDetail!AI1093:AI1118) &gt; 0), "x", "")</f>
        <v/>
      </c>
      <c r="AJ156" s="14" t="str">
        <f>IF((COUNTA(CurriculumDetail!AJ1093:AJ1118) &gt; 0), "x", "")</f>
        <v/>
      </c>
    </row>
    <row r="157" spans="1:36">
      <c r="A157" t="s">
        <v>643</v>
      </c>
      <c r="B157" t="s">
        <v>738</v>
      </c>
      <c r="C157">
        <v>0</v>
      </c>
      <c r="D157">
        <v>2</v>
      </c>
      <c r="E157" t="b">
        <f>AND(OR(CurriculumDetail!F1121&gt;0,CurriculumDetail!C1121&lt;&gt;1),OR(CurriculumDetail!F1122&gt;0,CurriculumDetail!C1122&lt;&gt;1),OR(CurriculumDetail!F1123&gt;0,CurriculumDetail!C1123&lt;&gt;1),OR(CurriculumDetail!F1124&gt;0,CurriculumDetail!C1124&lt;&gt;1))</f>
        <v>1</v>
      </c>
      <c r="F157" t="b">
        <f>AND(OR(CurriculumDetail!F1121&gt;0,CurriculumDetail!C1121&lt;&gt;2),OR(CurriculumDetail!F1122&gt;0,CurriculumDetail!C1122&lt;&gt;2),OR(CurriculumDetail!F1123&gt;0,CurriculumDetail!C1123&lt;&gt;2),OR(CurriculumDetail!F1124&gt;0,CurriculumDetail!C1124&lt;&gt;2))</f>
        <v>0</v>
      </c>
      <c r="G157" t="str">
        <f>IF((COUNTA(CurriculumDetail!G1120:G1124) &gt; 0), "x", "")</f>
        <v/>
      </c>
      <c r="H157" s="14" t="str">
        <f>IF((COUNTA(CurriculumDetail!H1120:H1124) &gt; 0), "x", "")</f>
        <v/>
      </c>
      <c r="I157" s="14" t="str">
        <f>IF((COUNTA(CurriculumDetail!I1120:I1124) &gt; 0), "x", "")</f>
        <v/>
      </c>
      <c r="J157" s="14" t="str">
        <f>IF((COUNTA(CurriculumDetail!J1120:J1124) &gt; 0), "x", "")</f>
        <v/>
      </c>
      <c r="K157" s="14" t="str">
        <f>IF((COUNTA(CurriculumDetail!K1120:K1124) &gt; 0), "x", "")</f>
        <v/>
      </c>
      <c r="L157" s="14" t="str">
        <f>IF((COUNTA(CurriculumDetail!L1120:L1124) &gt; 0), "x", "")</f>
        <v/>
      </c>
      <c r="M157" s="14" t="str">
        <f>IF((COUNTA(CurriculumDetail!M1120:M1124) &gt; 0), "x", "")</f>
        <v/>
      </c>
      <c r="N157" s="14" t="str">
        <f>IF((COUNTA(CurriculumDetail!N1120:N1124) &gt; 0), "x", "")</f>
        <v/>
      </c>
      <c r="O157" s="14" t="str">
        <f>IF((COUNTA(CurriculumDetail!O1120:O1124) &gt; 0), "x", "")</f>
        <v>x</v>
      </c>
      <c r="P157" s="14" t="str">
        <f>IF((COUNTA(CurriculumDetail!P1120:P1124) &gt; 0), "x", "")</f>
        <v>x</v>
      </c>
      <c r="Q157" s="14" t="str">
        <f>IF((COUNTA(CurriculumDetail!Q1120:Q1124) &gt; 0), "x", "")</f>
        <v/>
      </c>
      <c r="R157" s="14" t="str">
        <f>IF((COUNTA(CurriculumDetail!R1120:R1124) &gt; 0), "x", "")</f>
        <v>x</v>
      </c>
      <c r="S157" s="14" t="str">
        <f>IF((COUNTA(CurriculumDetail!S1120:S1124) &gt; 0), "x", "")</f>
        <v/>
      </c>
      <c r="T157" s="14" t="str">
        <f>IF((COUNTA(CurriculumDetail!T1120:T1124) &gt; 0), "x", "")</f>
        <v/>
      </c>
      <c r="U157" s="14" t="str">
        <f>IF((COUNTA(CurriculumDetail!U1120:U1124) &gt; 0), "x", "")</f>
        <v/>
      </c>
      <c r="V157" s="14" t="str">
        <f>IF((COUNTA(CurriculumDetail!V1120:V1124) &gt; 0), "x", "")</f>
        <v>x</v>
      </c>
      <c r="W157" s="14" t="str">
        <f>IF((COUNTA(CurriculumDetail!W1120:W1124) &gt; 0), "x", "")</f>
        <v>x</v>
      </c>
      <c r="X157" s="14" t="str">
        <f>IF((COUNTA(CurriculumDetail!X1120:X1124) &gt; 0), "x", "")</f>
        <v/>
      </c>
      <c r="Y157" s="14" t="str">
        <f>IF((COUNTA(CurriculumDetail!Y1120:Y1124) &gt; 0), "x", "")</f>
        <v/>
      </c>
      <c r="Z157" s="14" t="str">
        <f>IF((COUNTA(CurriculumDetail!Z1120:Z1124) &gt; 0), "x", "")</f>
        <v/>
      </c>
      <c r="AA157" s="14" t="str">
        <f>IF((COUNTA(CurriculumDetail!AA1120:AA1124) &gt; 0), "x", "")</f>
        <v/>
      </c>
      <c r="AB157" s="14" t="str">
        <f>IF((COUNTA(CurriculumDetail!AB1120:AB1124) &gt; 0), "x", "")</f>
        <v/>
      </c>
      <c r="AC157" s="14" t="str">
        <f>IF((COUNTA(CurriculumDetail!AC1120:AC1124) &gt; 0), "x", "")</f>
        <v/>
      </c>
      <c r="AD157" s="14" t="str">
        <f>IF((COUNTA(CurriculumDetail!AD1120:AD1124) &gt; 0), "x", "")</f>
        <v/>
      </c>
      <c r="AE157" s="14" t="str">
        <f>IF((COUNTA(CurriculumDetail!AE1120:AE1124) &gt; 0), "x", "")</f>
        <v/>
      </c>
      <c r="AF157" s="14" t="str">
        <f>IF((COUNTA(CurriculumDetail!AF1120:AF1124) &gt; 0), "x", "")</f>
        <v/>
      </c>
      <c r="AG157" s="14" t="str">
        <f>IF((COUNTA(CurriculumDetail!AG1120:AG1124) &gt; 0), "x", "")</f>
        <v/>
      </c>
      <c r="AH157" s="14" t="str">
        <f>IF((COUNTA(CurriculumDetail!AH1120:AH1124) &gt; 0), "x", "")</f>
        <v/>
      </c>
      <c r="AI157" s="14" t="str">
        <f>IF((COUNTA(CurriculumDetail!AI1120:AI1124) &gt; 0), "x", "")</f>
        <v/>
      </c>
      <c r="AJ157" s="14" t="str">
        <f>IF((COUNTA(CurriculumDetail!AJ1120:AJ1124) &gt; 0), "x", "")</f>
        <v/>
      </c>
    </row>
    <row r="158" spans="1:36">
      <c r="A158" t="s">
        <v>643</v>
      </c>
      <c r="B158" t="s">
        <v>424</v>
      </c>
      <c r="C158">
        <v>1</v>
      </c>
      <c r="D158">
        <v>3</v>
      </c>
      <c r="E158" t="b">
        <f>AND(OR(CurriculumDetail!F1127&gt;0,CurriculumDetail!C1127&lt;&gt;1),OR(CurriculumDetail!F1128&gt;0,CurriculumDetail!C1128&lt;&gt;1),OR(CurriculumDetail!F1129&gt;0,CurriculumDetail!C1129&lt;&gt;1),OR(CurriculumDetail!F1130&gt;0,CurriculumDetail!C1130&lt;&gt;1),OR(CurriculumDetail!F1131&gt;0,CurriculumDetail!C1131&lt;&gt;1),OR(CurriculumDetail!F1132&gt;0,CurriculumDetail!C1132&lt;&gt;1),OR(CurriculumDetail!F1133&gt;0,CurriculumDetail!C1133&lt;&gt;1),OR(CurriculumDetail!F1134&gt;0,CurriculumDetail!C1134&lt;&gt;1),OR(CurriculumDetail!F1135&gt;0,CurriculumDetail!C1135&lt;&gt;1),OR(CurriculumDetail!F1136&gt;0,CurriculumDetail!C1136&lt;&gt;1),OR(CurriculumDetail!F1137&gt;0,CurriculumDetail!C1137&lt;&gt;1))</f>
        <v>0</v>
      </c>
      <c r="F158" t="b">
        <f>AND(OR(CurriculumDetail!F1127&gt;0,CurriculumDetail!C1127&lt;&gt;2),OR(CurriculumDetail!F1128&gt;0,CurriculumDetail!C1128&lt;&gt;2),OR(CurriculumDetail!F1129&gt;0,CurriculumDetail!C1129&lt;&gt;2),OR(CurriculumDetail!F1130&gt;0,CurriculumDetail!C1130&lt;&gt;2),OR(CurriculumDetail!F1131&gt;0,CurriculumDetail!C1131&lt;&gt;2),OR(CurriculumDetail!F1132&gt;0,CurriculumDetail!C1132&lt;&gt;2),OR(CurriculumDetail!F1133&gt;0,CurriculumDetail!C1133&lt;&gt;2),OR(CurriculumDetail!F1134&gt;0,CurriculumDetail!C1134&lt;&gt;2),OR(CurriculumDetail!F1135&gt;0,CurriculumDetail!C1135&lt;&gt;2),OR(CurriculumDetail!F1136&gt;0,CurriculumDetail!C1136&lt;&gt;2),OR(CurriculumDetail!F1137&gt;0,CurriculumDetail!C1137&lt;&gt;2))</f>
        <v>0</v>
      </c>
      <c r="G158" t="str">
        <f>IF((COUNTA(CurriculumDetail!G1126:G1137) &gt; 0), "x", "")</f>
        <v/>
      </c>
      <c r="H158" s="14" t="str">
        <f>IF((COUNTA(CurriculumDetail!H1126:H1137) &gt; 0), "x", "")</f>
        <v/>
      </c>
      <c r="I158" s="14" t="str">
        <f>IF((COUNTA(CurriculumDetail!I1126:I1137) &gt; 0), "x", "")</f>
        <v/>
      </c>
      <c r="J158" s="14" t="str">
        <f>IF((COUNTA(CurriculumDetail!J1126:J1137) &gt; 0), "x", "")</f>
        <v/>
      </c>
      <c r="K158" s="14" t="str">
        <f>IF((COUNTA(CurriculumDetail!K1126:K1137) &gt; 0), "x", "")</f>
        <v/>
      </c>
      <c r="L158" s="14" t="str">
        <f>IF((COUNTA(CurriculumDetail!L1126:L1137) &gt; 0), "x", "")</f>
        <v/>
      </c>
      <c r="M158" s="14" t="str">
        <f>IF((COUNTA(CurriculumDetail!M1126:M1137) &gt; 0), "x", "")</f>
        <v/>
      </c>
      <c r="N158" s="14" t="str">
        <f>IF((COUNTA(CurriculumDetail!N1126:N1137) &gt; 0), "x", "")</f>
        <v/>
      </c>
      <c r="O158" s="14" t="str">
        <f>IF((COUNTA(CurriculumDetail!O1126:O1137) &gt; 0), "x", "")</f>
        <v>x</v>
      </c>
      <c r="P158" s="14" t="str">
        <f>IF((COUNTA(CurriculumDetail!P1126:P1137) &gt; 0), "x", "")</f>
        <v>x</v>
      </c>
      <c r="Q158" s="14" t="str">
        <f>IF((COUNTA(CurriculumDetail!Q1126:Q1137) &gt; 0), "x", "")</f>
        <v/>
      </c>
      <c r="R158" s="14" t="str">
        <f>IF((COUNTA(CurriculumDetail!R1126:R1137) &gt; 0), "x", "")</f>
        <v/>
      </c>
      <c r="S158" s="14" t="str">
        <f>IF((COUNTA(CurriculumDetail!S1126:S1137) &gt; 0), "x", "")</f>
        <v/>
      </c>
      <c r="T158" s="14" t="str">
        <f>IF((COUNTA(CurriculumDetail!T1126:T1137) &gt; 0), "x", "")</f>
        <v/>
      </c>
      <c r="U158" s="14" t="str">
        <f>IF((COUNTA(CurriculumDetail!U1126:U1137) &gt; 0), "x", "")</f>
        <v/>
      </c>
      <c r="V158" s="14" t="str">
        <f>IF((COUNTA(CurriculumDetail!V1126:V1137) &gt; 0), "x", "")</f>
        <v>x</v>
      </c>
      <c r="W158" s="14" t="str">
        <f>IF((COUNTA(CurriculumDetail!W1126:W1137) &gt; 0), "x", "")</f>
        <v>x</v>
      </c>
      <c r="X158" s="14" t="str">
        <f>IF((COUNTA(CurriculumDetail!X1126:X1137) &gt; 0), "x", "")</f>
        <v/>
      </c>
      <c r="Y158" s="14" t="str">
        <f>IF((COUNTA(CurriculumDetail!Y1126:Y1137) &gt; 0), "x", "")</f>
        <v/>
      </c>
      <c r="Z158" s="14" t="str">
        <f>IF((COUNTA(CurriculumDetail!Z1126:Z1137) &gt; 0), "x", "")</f>
        <v/>
      </c>
      <c r="AA158" s="14" t="str">
        <f>IF((COUNTA(CurriculumDetail!AA1126:AA1137) &gt; 0), "x", "")</f>
        <v/>
      </c>
      <c r="AB158" s="14" t="str">
        <f>IF((COUNTA(CurriculumDetail!AB1126:AB1137) &gt; 0), "x", "")</f>
        <v/>
      </c>
      <c r="AC158" s="14" t="str">
        <f>IF((COUNTA(CurriculumDetail!AC1126:AC1137) &gt; 0), "x", "")</f>
        <v/>
      </c>
      <c r="AD158" s="14" t="str">
        <f>IF((COUNTA(CurriculumDetail!AD1126:AD1137) &gt; 0), "x", "")</f>
        <v/>
      </c>
      <c r="AE158" s="14" t="str">
        <f>IF((COUNTA(CurriculumDetail!AE1126:AE1137) &gt; 0), "x", "")</f>
        <v/>
      </c>
      <c r="AF158" s="14" t="str">
        <f>IF((COUNTA(CurriculumDetail!AF1126:AF1137) &gt; 0), "x", "")</f>
        <v/>
      </c>
      <c r="AG158" s="14" t="str">
        <f>IF((COUNTA(CurriculumDetail!AG1126:AG1137) &gt; 0), "x", "")</f>
        <v/>
      </c>
      <c r="AH158" s="14" t="str">
        <f>IF((COUNTA(CurriculumDetail!AH1126:AH1137) &gt; 0), "x", "")</f>
        <v/>
      </c>
      <c r="AI158" s="14" t="str">
        <f>IF((COUNTA(CurriculumDetail!AI1126:AI1137) &gt; 0), "x", "")</f>
        <v/>
      </c>
      <c r="AJ158" s="14" t="str">
        <f>IF((COUNTA(CurriculumDetail!AJ1126:AJ1137) &gt; 0), "x", "")</f>
        <v/>
      </c>
    </row>
    <row r="159" spans="1:36">
      <c r="A159" t="s">
        <v>643</v>
      </c>
      <c r="B159" t="s">
        <v>141</v>
      </c>
      <c r="C159">
        <v>3</v>
      </c>
      <c r="D159">
        <v>5</v>
      </c>
      <c r="E159" t="b">
        <f>AND(OR(CurriculumDetail!F1140&gt;0,CurriculumDetail!C1140&lt;&gt;1),OR(CurriculumDetail!F1141&gt;0,CurriculumDetail!C1141&lt;&gt;1),OR(CurriculumDetail!F1142&gt;0,CurriculumDetail!C1142&lt;&gt;1),OR(CurriculumDetail!F1143&gt;0,CurriculumDetail!C1143&lt;&gt;1),OR(CurriculumDetail!F1144&gt;0,CurriculumDetail!C1144&lt;&gt;1),OR(CurriculumDetail!F1145&gt;0,CurriculumDetail!C1145&lt;&gt;1),OR(CurriculumDetail!F1146&gt;0,CurriculumDetail!C1146&lt;&gt;1),OR(CurriculumDetail!F1147&gt;0,CurriculumDetail!C1147&lt;&gt;1),OR(CurriculumDetail!F1148&gt;0,CurriculumDetail!C1148&lt;&gt;1),OR(CurriculumDetail!F1149&gt;0,CurriculumDetail!C1149&lt;&gt;1),OR(CurriculumDetail!F1150&gt;0,CurriculumDetail!C1150&lt;&gt;1),OR(CurriculumDetail!F1151&gt;0,CurriculumDetail!C1151&lt;&gt;1),OR(CurriculumDetail!F1152&gt;0,CurriculumDetail!C1152&lt;&gt;1),OR(CurriculumDetail!F1153&gt;0,CurriculumDetail!C1153&lt;&gt;1),OR(CurriculumDetail!F1154&gt;0,CurriculumDetail!C1154&lt;&gt;1),OR(CurriculumDetail!F1155&gt;0,CurriculumDetail!C1155&lt;&gt;1),OR(CurriculumDetail!F1156&gt;0,CurriculumDetail!C1156&lt;&gt;1),OR(CurriculumDetail!F1157&gt;0,CurriculumDetail!C1157&lt;&gt;1),OR(CurriculumDetail!F1158&gt;0,CurriculumDetail!C1158&lt;&gt;1),OR(CurriculumDetail!F1159&gt;0,CurriculumDetail!C1159&lt;&gt;1))</f>
        <v>1</v>
      </c>
      <c r="F159" t="b">
        <f>AND(OR(CurriculumDetail!F1140&gt;0,CurriculumDetail!C1140&lt;&gt;2),OR(CurriculumDetail!F1141&gt;0,CurriculumDetail!C1141&lt;&gt;2),OR(CurriculumDetail!F1142&gt;0,CurriculumDetail!C1142&lt;&gt;2),OR(CurriculumDetail!F1143&gt;0,CurriculumDetail!C1143&lt;&gt;2),OR(CurriculumDetail!F1144&gt;0,CurriculumDetail!C1144&lt;&gt;2),OR(CurriculumDetail!F1145&gt;0,CurriculumDetail!C1145&lt;&gt;2),OR(CurriculumDetail!F1146&gt;0,CurriculumDetail!C1146&lt;&gt;2),OR(CurriculumDetail!F1147&gt;0,CurriculumDetail!C1147&lt;&gt;2),OR(CurriculumDetail!F1148&gt;0,CurriculumDetail!C1148&lt;&gt;2),OR(CurriculumDetail!F1149&gt;0,CurriculumDetail!C1149&lt;&gt;2),OR(CurriculumDetail!F1150&gt;0,CurriculumDetail!C1150&lt;&gt;2),OR(CurriculumDetail!F1151&gt;0,CurriculumDetail!C1151&lt;&gt;2),OR(CurriculumDetail!F1152&gt;0,CurriculumDetail!C1152&lt;&gt;2),OR(CurriculumDetail!F1153&gt;0,CurriculumDetail!C1153&lt;&gt;2),OR(CurriculumDetail!F1154&gt;0,CurriculumDetail!C1154&lt;&gt;2),OR(CurriculumDetail!F1155&gt;0,CurriculumDetail!C1155&lt;&gt;2),OR(CurriculumDetail!F1156&gt;0,CurriculumDetail!C1156&lt;&gt;2),OR(CurriculumDetail!F1157&gt;0,CurriculumDetail!C1157&lt;&gt;2),OR(CurriculumDetail!F1158&gt;0,CurriculumDetail!C1158&lt;&gt;2),OR(CurriculumDetail!F1159&gt;0,CurriculumDetail!C1159&lt;&gt;2))</f>
        <v>0</v>
      </c>
      <c r="G159" t="str">
        <f>IF((COUNTA(CurriculumDetail!G1139:G1159) &gt; 0), "x", "")</f>
        <v/>
      </c>
      <c r="H159" s="14" t="str">
        <f>IF((COUNTA(CurriculumDetail!H1139:H1159) &gt; 0), "x", "")</f>
        <v>x</v>
      </c>
      <c r="I159" s="14" t="str">
        <f>IF((COUNTA(CurriculumDetail!I1139:I1159) &gt; 0), "x", "")</f>
        <v>x</v>
      </c>
      <c r="J159" s="14" t="str">
        <f>IF((COUNTA(CurriculumDetail!J1139:J1159) &gt; 0), "x", "")</f>
        <v/>
      </c>
      <c r="K159" s="14" t="str">
        <f>IF((COUNTA(CurriculumDetail!K1139:K1159) &gt; 0), "x", "")</f>
        <v/>
      </c>
      <c r="L159" s="14" t="str">
        <f>IF((COUNTA(CurriculumDetail!L1139:L1159) &gt; 0), "x", "")</f>
        <v/>
      </c>
      <c r="M159" s="14" t="str">
        <f>IF((COUNTA(CurriculumDetail!M1139:M1159) &gt; 0), "x", "")</f>
        <v>x</v>
      </c>
      <c r="N159" s="14" t="str">
        <f>IF((COUNTA(CurriculumDetail!N1139:N1159) &gt; 0), "x", "")</f>
        <v/>
      </c>
      <c r="O159" s="14" t="str">
        <f>IF((COUNTA(CurriculumDetail!O1139:O1159) &gt; 0), "x", "")</f>
        <v>x</v>
      </c>
      <c r="P159" s="14" t="str">
        <f>IF((COUNTA(CurriculumDetail!P1139:P1159) &gt; 0), "x", "")</f>
        <v>x</v>
      </c>
      <c r="Q159" s="14" t="str">
        <f>IF((COUNTA(CurriculumDetail!Q1139:Q1159) &gt; 0), "x", "")</f>
        <v/>
      </c>
      <c r="R159" s="14" t="str">
        <f>IF((COUNTA(CurriculumDetail!R1139:R1159) &gt; 0), "x", "")</f>
        <v/>
      </c>
      <c r="S159" s="14" t="str">
        <f>IF((COUNTA(CurriculumDetail!S1139:S1159) &gt; 0), "x", "")</f>
        <v/>
      </c>
      <c r="T159" s="14" t="str">
        <f>IF((COUNTA(CurriculumDetail!T1139:T1159) &gt; 0), "x", "")</f>
        <v/>
      </c>
      <c r="U159" s="14" t="str">
        <f>IF((COUNTA(CurriculumDetail!U1139:U1159) &gt; 0), "x", "")</f>
        <v/>
      </c>
      <c r="V159" s="14" t="str">
        <f>IF((COUNTA(CurriculumDetail!V1139:V1159) &gt; 0), "x", "")</f>
        <v>x</v>
      </c>
      <c r="W159" s="14" t="str">
        <f>IF((COUNTA(CurriculumDetail!W1139:W1159) &gt; 0), "x", "")</f>
        <v>x</v>
      </c>
      <c r="X159" s="14" t="str">
        <f>IF((COUNTA(CurriculumDetail!X1139:X1159) &gt; 0), "x", "")</f>
        <v/>
      </c>
      <c r="Y159" s="14" t="str">
        <f>IF((COUNTA(CurriculumDetail!Y1139:Y1159) &gt; 0), "x", "")</f>
        <v/>
      </c>
      <c r="Z159" s="14" t="str">
        <f>IF((COUNTA(CurriculumDetail!Z1139:Z1159) &gt; 0), "x", "")</f>
        <v/>
      </c>
      <c r="AA159" s="14" t="str">
        <f>IF((COUNTA(CurriculumDetail!AA1139:AA1159) &gt; 0), "x", "")</f>
        <v/>
      </c>
      <c r="AB159" s="14" t="str">
        <f>IF((COUNTA(CurriculumDetail!AB1139:AB1159) &gt; 0), "x", "")</f>
        <v/>
      </c>
      <c r="AC159" s="14" t="str">
        <f>IF((COUNTA(CurriculumDetail!AC1139:AC1159) &gt; 0), "x", "")</f>
        <v/>
      </c>
      <c r="AD159" s="14" t="str">
        <f>IF((COUNTA(CurriculumDetail!AD1139:AD1159) &gt; 0), "x", "")</f>
        <v/>
      </c>
      <c r="AE159" s="14" t="str">
        <f>IF((COUNTA(CurriculumDetail!AE1139:AE1159) &gt; 0), "x", "")</f>
        <v/>
      </c>
      <c r="AF159" s="14" t="str">
        <f>IF((COUNTA(CurriculumDetail!AF1139:AF1159) &gt; 0), "x", "")</f>
        <v/>
      </c>
      <c r="AG159" s="14" t="str">
        <f>IF((COUNTA(CurriculumDetail!AG1139:AG1159) &gt; 0), "x", "")</f>
        <v/>
      </c>
      <c r="AH159" s="14" t="str">
        <f>IF((COUNTA(CurriculumDetail!AH1139:AH1159) &gt; 0), "x", "")</f>
        <v/>
      </c>
      <c r="AI159" s="14" t="str">
        <f>IF((COUNTA(CurriculumDetail!AI1139:AI1159) &gt; 0), "x", "")</f>
        <v/>
      </c>
      <c r="AJ159" s="14" t="str">
        <f>IF((COUNTA(CurriculumDetail!AJ1139:AJ1159) &gt; 0), "x", "")</f>
        <v/>
      </c>
    </row>
    <row r="160" spans="1:36">
      <c r="A160" t="s">
        <v>643</v>
      </c>
      <c r="B160" t="s">
        <v>430</v>
      </c>
      <c r="C160">
        <v>0</v>
      </c>
      <c r="D160">
        <v>2</v>
      </c>
      <c r="E160" t="b">
        <f>AND(OR(CurriculumDetail!F1162&gt;0,CurriculumDetail!C1162&lt;&gt;1),OR(CurriculumDetail!F1163&gt;0,CurriculumDetail!C1163&lt;&gt;1),OR(CurriculumDetail!F1164&gt;0,CurriculumDetail!C1164&lt;&gt;1),OR(CurriculumDetail!F1165&gt;0,CurriculumDetail!C1165&lt;&gt;1),OR(CurriculumDetail!F1166&gt;0,CurriculumDetail!C1166&lt;&gt;1),OR(CurriculumDetail!F1167&gt;0,CurriculumDetail!C1167&lt;&gt;1),OR(CurriculumDetail!F1168&gt;0,CurriculumDetail!C1168&lt;&gt;1),OR(CurriculumDetail!F1169&gt;0,CurriculumDetail!C1169&lt;&gt;1),OR(CurriculumDetail!F1170&gt;0,CurriculumDetail!C1170&lt;&gt;1),OR(CurriculumDetail!F1171&gt;0,CurriculumDetail!C1171&lt;&gt;1))</f>
        <v>1</v>
      </c>
      <c r="F160" t="b">
        <f>AND(OR(CurriculumDetail!F1162&gt;0,CurriculumDetail!C1162&lt;&gt;2),OR(CurriculumDetail!F1163&gt;0,CurriculumDetail!C1163&lt;&gt;2),OR(CurriculumDetail!F1164&gt;0,CurriculumDetail!C1164&lt;&gt;2),OR(CurriculumDetail!F1165&gt;0,CurriculumDetail!C1165&lt;&gt;2),OR(CurriculumDetail!F1166&gt;0,CurriculumDetail!C1166&lt;&gt;2),OR(CurriculumDetail!F1167&gt;0,CurriculumDetail!C1167&lt;&gt;2),OR(CurriculumDetail!F1168&gt;0,CurriculumDetail!C1168&lt;&gt;2),OR(CurriculumDetail!F1169&gt;0,CurriculumDetail!C1169&lt;&gt;2),OR(CurriculumDetail!F1170&gt;0,CurriculumDetail!C1170&lt;&gt;2),OR(CurriculumDetail!F1171&gt;0,CurriculumDetail!C1171&lt;&gt;2))</f>
        <v>0</v>
      </c>
      <c r="G160" t="str">
        <f>IF((COUNTA(CurriculumDetail!G1161:G1171) &gt; 0), "x", "")</f>
        <v/>
      </c>
      <c r="H160" s="14" t="str">
        <f>IF((COUNTA(CurriculumDetail!H1161:H1171) &gt; 0), "x", "")</f>
        <v/>
      </c>
      <c r="I160" s="14" t="str">
        <f>IF((COUNTA(CurriculumDetail!I1161:I1171) &gt; 0), "x", "")</f>
        <v>x</v>
      </c>
      <c r="J160" s="14" t="str">
        <f>IF((COUNTA(CurriculumDetail!J1161:J1171) &gt; 0), "x", "")</f>
        <v/>
      </c>
      <c r="K160" s="14" t="str">
        <f>IF((COUNTA(CurriculumDetail!K1161:K1171) &gt; 0), "x", "")</f>
        <v/>
      </c>
      <c r="L160" s="14" t="str">
        <f>IF((COUNTA(CurriculumDetail!L1161:L1171) &gt; 0), "x", "")</f>
        <v/>
      </c>
      <c r="M160" s="14" t="str">
        <f>IF((COUNTA(CurriculumDetail!M1161:M1171) &gt; 0), "x", "")</f>
        <v/>
      </c>
      <c r="N160" s="14" t="str">
        <f>IF((COUNTA(CurriculumDetail!N1161:N1171) &gt; 0), "x", "")</f>
        <v/>
      </c>
      <c r="O160" s="14" t="str">
        <f>IF((COUNTA(CurriculumDetail!O1161:O1171) &gt; 0), "x", "")</f>
        <v>x</v>
      </c>
      <c r="P160" s="14" t="str">
        <f>IF((COUNTA(CurriculumDetail!P1161:P1171) &gt; 0), "x", "")</f>
        <v>x</v>
      </c>
      <c r="Q160" s="14" t="str">
        <f>IF((COUNTA(CurriculumDetail!Q1161:Q1171) &gt; 0), "x", "")</f>
        <v/>
      </c>
      <c r="R160" s="14" t="str">
        <f>IF((COUNTA(CurriculumDetail!R1161:R1171) &gt; 0), "x", "")</f>
        <v>x</v>
      </c>
      <c r="S160" s="14" t="str">
        <f>IF((COUNTA(CurriculumDetail!S1161:S1171) &gt; 0), "x", "")</f>
        <v/>
      </c>
      <c r="T160" s="14" t="str">
        <f>IF((COUNTA(CurriculumDetail!T1161:T1171) &gt; 0), "x", "")</f>
        <v/>
      </c>
      <c r="U160" s="14" t="str">
        <f>IF((COUNTA(CurriculumDetail!U1161:U1171) &gt; 0), "x", "")</f>
        <v/>
      </c>
      <c r="V160" s="14" t="str">
        <f>IF((COUNTA(CurriculumDetail!V1161:V1171) &gt; 0), "x", "")</f>
        <v>x</v>
      </c>
      <c r="W160" s="14" t="str">
        <f>IF((COUNTA(CurriculumDetail!W1161:W1171) &gt; 0), "x", "")</f>
        <v>x</v>
      </c>
      <c r="X160" s="14" t="str">
        <f>IF((COUNTA(CurriculumDetail!X1161:X1171) &gt; 0), "x", "")</f>
        <v/>
      </c>
      <c r="Y160" s="14" t="str">
        <f>IF((COUNTA(CurriculumDetail!Y1161:Y1171) &gt; 0), "x", "")</f>
        <v/>
      </c>
      <c r="Z160" s="14" t="str">
        <f>IF((COUNTA(CurriculumDetail!Z1161:Z1171) &gt; 0), "x", "")</f>
        <v/>
      </c>
      <c r="AA160" s="14" t="str">
        <f>IF((COUNTA(CurriculumDetail!AA1161:AA1171) &gt; 0), "x", "")</f>
        <v/>
      </c>
      <c r="AB160" s="14" t="str">
        <f>IF((COUNTA(CurriculumDetail!AB1161:AB1171) &gt; 0), "x", "")</f>
        <v/>
      </c>
      <c r="AC160" s="14" t="str">
        <f>IF((COUNTA(CurriculumDetail!AC1161:AC1171) &gt; 0), "x", "")</f>
        <v/>
      </c>
      <c r="AD160" s="14" t="str">
        <f>IF((COUNTA(CurriculumDetail!AD1161:AD1171) &gt; 0), "x", "")</f>
        <v/>
      </c>
      <c r="AE160" s="14" t="str">
        <f>IF((COUNTA(CurriculumDetail!AE1161:AE1171) &gt; 0), "x", "")</f>
        <v/>
      </c>
      <c r="AF160" s="14" t="str">
        <f>IF((COUNTA(CurriculumDetail!AF1161:AF1171) &gt; 0), "x", "")</f>
        <v/>
      </c>
      <c r="AG160" s="14" t="str">
        <f>IF((COUNTA(CurriculumDetail!AG1161:AG1171) &gt; 0), "x", "")</f>
        <v/>
      </c>
      <c r="AH160" s="14" t="str">
        <f>IF((COUNTA(CurriculumDetail!AH1161:AH1171) &gt; 0), "x", "")</f>
        <v/>
      </c>
      <c r="AI160" s="14" t="str">
        <f>IF((COUNTA(CurriculumDetail!AI1161:AI1171) &gt; 0), "x", "")</f>
        <v/>
      </c>
      <c r="AJ160" s="14" t="str">
        <f>IF((COUNTA(CurriculumDetail!AJ1161:AJ1171) &gt; 0), "x", "")</f>
        <v/>
      </c>
    </row>
    <row r="161" spans="1:36">
      <c r="A161" t="s">
        <v>643</v>
      </c>
      <c r="B161" t="s">
        <v>147</v>
      </c>
      <c r="C161">
        <v>0</v>
      </c>
      <c r="D161">
        <v>3</v>
      </c>
      <c r="E161" t="b">
        <f>AND(OR(CurriculumDetail!F1174&gt;0,CurriculumDetail!C1174&lt;&gt;1),OR(CurriculumDetail!F1175&gt;0,CurriculumDetail!C1175&lt;&gt;1),OR(CurriculumDetail!F1176&gt;0,CurriculumDetail!C1176&lt;&gt;1),OR(CurriculumDetail!F1177&gt;0,CurriculumDetail!C1177&lt;&gt;1),OR(CurriculumDetail!F1178&gt;0,CurriculumDetail!C1178&lt;&gt;1),OR(CurriculumDetail!F1179&gt;0,CurriculumDetail!C1179&lt;&gt;1),OR(CurriculumDetail!F1180&gt;0,CurriculumDetail!C1180&lt;&gt;1),OR(CurriculumDetail!F1181&gt;0,CurriculumDetail!C1181&lt;&gt;1),OR(CurriculumDetail!F1182&gt;0,CurriculumDetail!C1182&lt;&gt;1),OR(CurriculumDetail!F1183&gt;0,CurriculumDetail!C1183&lt;&gt;1),OR(CurriculumDetail!F1184&gt;0,CurriculumDetail!C1184&lt;&gt;1),OR(CurriculumDetail!F1185&gt;0,CurriculumDetail!C1185&lt;&gt;1),OR(CurriculumDetail!F1186&gt;0,CurriculumDetail!C1186&lt;&gt;1),OR(CurriculumDetail!F1187&gt;0,CurriculumDetail!C1187&lt;&gt;1))</f>
        <v>1</v>
      </c>
      <c r="F161" t="b">
        <f>AND(OR(CurriculumDetail!F1174&gt;0,CurriculumDetail!C1174&lt;&gt;2),OR(CurriculumDetail!F1175&gt;0,CurriculumDetail!C1175&lt;&gt;2),OR(CurriculumDetail!F1176&gt;0,CurriculumDetail!C1176&lt;&gt;2),OR(CurriculumDetail!F1177&gt;0,CurriculumDetail!C1177&lt;&gt;2),OR(CurriculumDetail!F1178&gt;0,CurriculumDetail!C1178&lt;&gt;2),OR(CurriculumDetail!F1179&gt;0,CurriculumDetail!C1179&lt;&gt;2),OR(CurriculumDetail!F1180&gt;0,CurriculumDetail!C1180&lt;&gt;2),OR(CurriculumDetail!F1181&gt;0,CurriculumDetail!C1181&lt;&gt;2),OR(CurriculumDetail!F1182&gt;0,CurriculumDetail!C1182&lt;&gt;2),OR(CurriculumDetail!F1183&gt;0,CurriculumDetail!C1183&lt;&gt;2),OR(CurriculumDetail!F1184&gt;0,CurriculumDetail!C1184&lt;&gt;2),OR(CurriculumDetail!F1185&gt;0,CurriculumDetail!C1185&lt;&gt;2),OR(CurriculumDetail!F1186&gt;0,CurriculumDetail!C1186&lt;&gt;2),OR(CurriculumDetail!F1187&gt;0,CurriculumDetail!C1187&lt;&gt;2))</f>
        <v>0</v>
      </c>
      <c r="G161" t="str">
        <f>IF((COUNTA(CurriculumDetail!G1173:G1187) &gt; 0), "x", "")</f>
        <v/>
      </c>
      <c r="H161" s="14" t="str">
        <f>IF((COUNTA(CurriculumDetail!H1173:H1187) &gt; 0), "x", "")</f>
        <v/>
      </c>
      <c r="I161" s="14" t="str">
        <f>IF((COUNTA(CurriculumDetail!I1173:I1187) &gt; 0), "x", "")</f>
        <v>x</v>
      </c>
      <c r="J161" s="14" t="str">
        <f>IF((COUNTA(CurriculumDetail!J1173:J1187) &gt; 0), "x", "")</f>
        <v>x</v>
      </c>
      <c r="K161" s="14" t="str">
        <f>IF((COUNTA(CurriculumDetail!K1173:K1187) &gt; 0), "x", "")</f>
        <v/>
      </c>
      <c r="L161" s="14" t="str">
        <f>IF((COUNTA(CurriculumDetail!L1173:L1187) &gt; 0), "x", "")</f>
        <v/>
      </c>
      <c r="M161" s="14" t="str">
        <f>IF((COUNTA(CurriculumDetail!M1173:M1187) &gt; 0), "x", "")</f>
        <v/>
      </c>
      <c r="N161" s="14" t="str">
        <f>IF((COUNTA(CurriculumDetail!N1173:N1187) &gt; 0), "x", "")</f>
        <v/>
      </c>
      <c r="O161" s="14" t="str">
        <f>IF((COUNTA(CurriculumDetail!O1173:O1187) &gt; 0), "x", "")</f>
        <v>x</v>
      </c>
      <c r="P161" s="14" t="str">
        <f>IF((COUNTA(CurriculumDetail!P1173:P1187) &gt; 0), "x", "")</f>
        <v>x</v>
      </c>
      <c r="Q161" s="14" t="str">
        <f>IF((COUNTA(CurriculumDetail!Q1173:Q1187) &gt; 0), "x", "")</f>
        <v/>
      </c>
      <c r="R161" s="14" t="str">
        <f>IF((COUNTA(CurriculumDetail!R1173:R1187) &gt; 0), "x", "")</f>
        <v/>
      </c>
      <c r="S161" s="14" t="str">
        <f>IF((COUNTA(CurriculumDetail!S1173:S1187) &gt; 0), "x", "")</f>
        <v/>
      </c>
      <c r="T161" s="14" t="str">
        <f>IF((COUNTA(CurriculumDetail!T1173:T1187) &gt; 0), "x", "")</f>
        <v/>
      </c>
      <c r="U161" s="14" t="str">
        <f>IF((COUNTA(CurriculumDetail!U1173:U1187) &gt; 0), "x", "")</f>
        <v/>
      </c>
      <c r="V161" s="14" t="str">
        <f>IF((COUNTA(CurriculumDetail!V1173:V1187) &gt; 0), "x", "")</f>
        <v>x</v>
      </c>
      <c r="W161" s="14" t="str">
        <f>IF((COUNTA(CurriculumDetail!W1173:W1187) &gt; 0), "x", "")</f>
        <v>x</v>
      </c>
      <c r="X161" s="14" t="str">
        <f>IF((COUNTA(CurriculumDetail!X1173:X1187) &gt; 0), "x", "")</f>
        <v/>
      </c>
      <c r="Y161" s="14" t="str">
        <f>IF((COUNTA(CurriculumDetail!Y1173:Y1187) &gt; 0), "x", "")</f>
        <v/>
      </c>
      <c r="Z161" s="14" t="str">
        <f>IF((COUNTA(CurriculumDetail!Z1173:Z1187) &gt; 0), "x", "")</f>
        <v/>
      </c>
      <c r="AA161" s="14" t="str">
        <f>IF((COUNTA(CurriculumDetail!AA1173:AA1187) &gt; 0), "x", "")</f>
        <v/>
      </c>
      <c r="AB161" s="14" t="str">
        <f>IF((COUNTA(CurriculumDetail!AB1173:AB1187) &gt; 0), "x", "")</f>
        <v/>
      </c>
      <c r="AC161" s="14" t="str">
        <f>IF((COUNTA(CurriculumDetail!AC1173:AC1187) &gt; 0), "x", "")</f>
        <v/>
      </c>
      <c r="AD161" s="14" t="str">
        <f>IF((COUNTA(CurriculumDetail!AD1173:AD1187) &gt; 0), "x", "")</f>
        <v/>
      </c>
      <c r="AE161" s="14" t="str">
        <f>IF((COUNTA(CurriculumDetail!AE1173:AE1187) &gt; 0), "x", "")</f>
        <v/>
      </c>
      <c r="AF161" s="14" t="str">
        <f>IF((COUNTA(CurriculumDetail!AF1173:AF1187) &gt; 0), "x", "")</f>
        <v/>
      </c>
      <c r="AG161" s="14" t="str">
        <f>IF((COUNTA(CurriculumDetail!AG1173:AG1187) &gt; 0), "x", "")</f>
        <v/>
      </c>
      <c r="AH161" s="14" t="str">
        <f>IF((COUNTA(CurriculumDetail!AH1173:AH1187) &gt; 0), "x", "")</f>
        <v/>
      </c>
      <c r="AI161" s="14" t="str">
        <f>IF((COUNTA(CurriculumDetail!AI1173:AI1187) &gt; 0), "x", "")</f>
        <v/>
      </c>
      <c r="AJ161" s="14" t="str">
        <f>IF((COUNTA(CurriculumDetail!AJ1173:AJ1187) &gt; 0), "x", "")</f>
        <v/>
      </c>
    </row>
    <row r="162" spans="1:36">
      <c r="A162" t="s">
        <v>643</v>
      </c>
      <c r="B162" t="s">
        <v>271</v>
      </c>
      <c r="C162">
        <v>0</v>
      </c>
      <c r="D162">
        <v>2</v>
      </c>
      <c r="E162" t="b">
        <f>AND(OR(CurriculumDetail!F1190&gt;0,CurriculumDetail!C1190&lt;&gt;1),OR(CurriculumDetail!F1191&gt;0,CurriculumDetail!C1191&lt;&gt;1),OR(CurriculumDetail!F1192&gt;0,CurriculumDetail!C1192&lt;&gt;1),OR(CurriculumDetail!F1193&gt;0,CurriculumDetail!C1193&lt;&gt;1),OR(CurriculumDetail!F1194&gt;0,CurriculumDetail!C1194&lt;&gt;1),OR(CurriculumDetail!F1195&gt;0,CurriculumDetail!C1195&lt;&gt;1))</f>
        <v>1</v>
      </c>
      <c r="F162" t="b">
        <f>AND(OR(CurriculumDetail!F1190&gt;0,CurriculumDetail!C1190&lt;&gt;2),OR(CurriculumDetail!F1191&gt;0,CurriculumDetail!C1191&lt;&gt;2),OR(CurriculumDetail!F1192&gt;0,CurriculumDetail!C1192&lt;&gt;2),OR(CurriculumDetail!F1193&gt;0,CurriculumDetail!C1193&lt;&gt;2),OR(CurriculumDetail!F1194&gt;0,CurriculumDetail!C1194&lt;&gt;2),OR(CurriculumDetail!F1195&gt;0,CurriculumDetail!C1195&lt;&gt;2))</f>
        <v>0</v>
      </c>
      <c r="G162" t="str">
        <f>IF((COUNTA(CurriculumDetail!G1189:G1195) &gt; 0), "x", "")</f>
        <v/>
      </c>
      <c r="H162" s="14" t="str">
        <f>IF((COUNTA(CurriculumDetail!H1189:H1195) &gt; 0), "x", "")</f>
        <v/>
      </c>
      <c r="I162" s="14" t="str">
        <f>IF((COUNTA(CurriculumDetail!I1189:I1195) &gt; 0), "x", "")</f>
        <v/>
      </c>
      <c r="J162" s="14" t="str">
        <f>IF((COUNTA(CurriculumDetail!J1189:J1195) &gt; 0), "x", "")</f>
        <v/>
      </c>
      <c r="K162" s="14" t="str">
        <f>IF((COUNTA(CurriculumDetail!K1189:K1195) &gt; 0), "x", "")</f>
        <v/>
      </c>
      <c r="L162" s="14" t="str">
        <f>IF((COUNTA(CurriculumDetail!L1189:L1195) &gt; 0), "x", "")</f>
        <v/>
      </c>
      <c r="M162" s="14" t="str">
        <f>IF((COUNTA(CurriculumDetail!M1189:M1195) &gt; 0), "x", "")</f>
        <v/>
      </c>
      <c r="N162" s="14" t="str">
        <f>IF((COUNTA(CurriculumDetail!N1189:N1195) &gt; 0), "x", "")</f>
        <v/>
      </c>
      <c r="O162" s="14" t="str">
        <f>IF((COUNTA(CurriculumDetail!O1189:O1195) &gt; 0), "x", "")</f>
        <v>x</v>
      </c>
      <c r="P162" s="14" t="str">
        <f>IF((COUNTA(CurriculumDetail!P1189:P1195) &gt; 0), "x", "")</f>
        <v>x</v>
      </c>
      <c r="Q162" s="14" t="str">
        <f>IF((COUNTA(CurriculumDetail!Q1189:Q1195) &gt; 0), "x", "")</f>
        <v/>
      </c>
      <c r="R162" s="14" t="str">
        <f>IF((COUNTA(CurriculumDetail!R1189:R1195) &gt; 0), "x", "")</f>
        <v/>
      </c>
      <c r="S162" s="14" t="str">
        <f>IF((COUNTA(CurriculumDetail!S1189:S1195) &gt; 0), "x", "")</f>
        <v/>
      </c>
      <c r="T162" s="14" t="str">
        <f>IF((COUNTA(CurriculumDetail!T1189:T1195) &gt; 0), "x", "")</f>
        <v/>
      </c>
      <c r="U162" s="14" t="str">
        <f>IF((COUNTA(CurriculumDetail!U1189:U1195) &gt; 0), "x", "")</f>
        <v/>
      </c>
      <c r="V162" s="14" t="str">
        <f>IF((COUNTA(CurriculumDetail!V1189:V1195) &gt; 0), "x", "")</f>
        <v/>
      </c>
      <c r="W162" s="14" t="str">
        <f>IF((COUNTA(CurriculumDetail!W1189:W1195) &gt; 0), "x", "")</f>
        <v>x</v>
      </c>
      <c r="X162" s="14" t="str">
        <f>IF((COUNTA(CurriculumDetail!X1189:X1195) &gt; 0), "x", "")</f>
        <v/>
      </c>
      <c r="Y162" s="14" t="str">
        <f>IF((COUNTA(CurriculumDetail!Y1189:Y1195) &gt; 0), "x", "")</f>
        <v/>
      </c>
      <c r="Z162" s="14" t="str">
        <f>IF((COUNTA(CurriculumDetail!Z1189:Z1195) &gt; 0), "x", "")</f>
        <v/>
      </c>
      <c r="AA162" s="14" t="str">
        <f>IF((COUNTA(CurriculumDetail!AA1189:AA1195) &gt; 0), "x", "")</f>
        <v/>
      </c>
      <c r="AB162" s="14" t="str">
        <f>IF((COUNTA(CurriculumDetail!AB1189:AB1195) &gt; 0), "x", "")</f>
        <v/>
      </c>
      <c r="AC162" s="14" t="str">
        <f>IF((COUNTA(CurriculumDetail!AC1189:AC1195) &gt; 0), "x", "")</f>
        <v/>
      </c>
      <c r="AD162" s="14" t="str">
        <f>IF((COUNTA(CurriculumDetail!AD1189:AD1195) &gt; 0), "x", "")</f>
        <v/>
      </c>
      <c r="AE162" s="14" t="str">
        <f>IF((COUNTA(CurriculumDetail!AE1189:AE1195) &gt; 0), "x", "")</f>
        <v/>
      </c>
      <c r="AF162" s="14" t="str">
        <f>IF((COUNTA(CurriculumDetail!AF1189:AF1195) &gt; 0), "x", "")</f>
        <v/>
      </c>
      <c r="AG162" s="14" t="str">
        <f>IF((COUNTA(CurriculumDetail!AG1189:AG1195) &gt; 0), "x", "")</f>
        <v/>
      </c>
      <c r="AH162" s="14" t="str">
        <f>IF((COUNTA(CurriculumDetail!AH1189:AH1195) &gt; 0), "x", "")</f>
        <v/>
      </c>
      <c r="AI162" s="14" t="str">
        <f>IF((COUNTA(CurriculumDetail!AI1189:AI1195) &gt; 0), "x", "")</f>
        <v/>
      </c>
      <c r="AJ162" s="14" t="str">
        <f>IF((COUNTA(CurriculumDetail!AJ1189:AJ1195) &gt; 0), "x", "")</f>
        <v/>
      </c>
    </row>
    <row r="163" spans="1:36">
      <c r="A163" t="s">
        <v>643</v>
      </c>
      <c r="B163" t="s">
        <v>433</v>
      </c>
      <c r="C163">
        <v>0</v>
      </c>
      <c r="D163">
        <v>0</v>
      </c>
      <c r="E163" t="b">
        <f>AND(OR(CurriculumDetail!F1198&gt;0,CurriculumDetail!C1198&lt;&gt;1),OR(CurriculumDetail!F1199&gt;0,CurriculumDetail!C1199&lt;&gt;1),OR(CurriculumDetail!F1200&gt;0,CurriculumDetail!C1200&lt;&gt;1),OR(CurriculumDetail!F1201&gt;0,CurriculumDetail!C1201&lt;&gt;1),OR(CurriculumDetail!F1202&gt;0,CurriculumDetail!C1202&lt;&gt;1))</f>
        <v>1</v>
      </c>
      <c r="F163" t="b">
        <f>AND(OR(CurriculumDetail!F1198&gt;0,CurriculumDetail!C1198&lt;&gt;2),OR(CurriculumDetail!F1199&gt;0,CurriculumDetail!C1199&lt;&gt;2),OR(CurriculumDetail!F1200&gt;0,CurriculumDetail!C1200&lt;&gt;2),OR(CurriculumDetail!F1201&gt;0,CurriculumDetail!C1201&lt;&gt;2),OR(CurriculumDetail!F1202&gt;0,CurriculumDetail!C1202&lt;&gt;2))</f>
        <v>1</v>
      </c>
      <c r="G163" t="str">
        <f>IF((COUNTA(CurriculumDetail!G1197:G1202) &gt; 0), "x", "")</f>
        <v/>
      </c>
      <c r="H163" s="14" t="str">
        <f>IF((COUNTA(CurriculumDetail!H1197:H1202) &gt; 0), "x", "")</f>
        <v/>
      </c>
      <c r="I163" s="14" t="str">
        <f>IF((COUNTA(CurriculumDetail!I1197:I1202) &gt; 0), "x", "")</f>
        <v/>
      </c>
      <c r="J163" s="14" t="str">
        <f>IF((COUNTA(CurriculumDetail!J1197:J1202) &gt; 0), "x", "")</f>
        <v/>
      </c>
      <c r="K163" s="14" t="str">
        <f>IF((COUNTA(CurriculumDetail!K1197:K1202) &gt; 0), "x", "")</f>
        <v/>
      </c>
      <c r="L163" s="14" t="str">
        <f>IF((COUNTA(CurriculumDetail!L1197:L1202) &gt; 0), "x", "")</f>
        <v/>
      </c>
      <c r="M163" s="14" t="str">
        <f>IF((COUNTA(CurriculumDetail!M1197:M1202) &gt; 0), "x", "")</f>
        <v/>
      </c>
      <c r="N163" s="14" t="str">
        <f>IF((COUNTA(CurriculumDetail!N1197:N1202) &gt; 0), "x", "")</f>
        <v/>
      </c>
      <c r="O163" s="14" t="str">
        <f>IF((COUNTA(CurriculumDetail!O1197:O1202) &gt; 0), "x", "")</f>
        <v/>
      </c>
      <c r="P163" s="14" t="str">
        <f>IF((COUNTA(CurriculumDetail!P1197:P1202) &gt; 0), "x", "")</f>
        <v/>
      </c>
      <c r="Q163" s="14" t="str">
        <f>IF((COUNTA(CurriculumDetail!Q1197:Q1202) &gt; 0), "x", "")</f>
        <v/>
      </c>
      <c r="R163" s="14" t="str">
        <f>IF((COUNTA(CurriculumDetail!R1197:R1202) &gt; 0), "x", "")</f>
        <v/>
      </c>
      <c r="S163" s="14" t="str">
        <f>IF((COUNTA(CurriculumDetail!S1197:S1202) &gt; 0), "x", "")</f>
        <v/>
      </c>
      <c r="T163" s="14" t="str">
        <f>IF((COUNTA(CurriculumDetail!T1197:T1202) &gt; 0), "x", "")</f>
        <v/>
      </c>
      <c r="U163" s="14" t="str">
        <f>IF((COUNTA(CurriculumDetail!U1197:U1202) &gt; 0), "x", "")</f>
        <v/>
      </c>
      <c r="V163" s="14" t="str">
        <f>IF((COUNTA(CurriculumDetail!V1197:V1202) &gt; 0), "x", "")</f>
        <v/>
      </c>
      <c r="W163" s="14" t="str">
        <f>IF((COUNTA(CurriculumDetail!W1197:W1202) &gt; 0), "x", "")</f>
        <v/>
      </c>
      <c r="X163" s="14" t="str">
        <f>IF((COUNTA(CurriculumDetail!X1197:X1202) &gt; 0), "x", "")</f>
        <v/>
      </c>
      <c r="Y163" s="14" t="str">
        <f>IF((COUNTA(CurriculumDetail!Y1197:Y1202) &gt; 0), "x", "")</f>
        <v/>
      </c>
      <c r="Z163" s="14" t="str">
        <f>IF((COUNTA(CurriculumDetail!Z1197:Z1202) &gt; 0), "x", "")</f>
        <v/>
      </c>
      <c r="AA163" s="14" t="str">
        <f>IF((COUNTA(CurriculumDetail!AA1197:AA1202) &gt; 0), "x", "")</f>
        <v/>
      </c>
      <c r="AB163" s="14" t="str">
        <f>IF((COUNTA(CurriculumDetail!AB1197:AB1202) &gt; 0), "x", "")</f>
        <v/>
      </c>
      <c r="AC163" s="14" t="str">
        <f>IF((COUNTA(CurriculumDetail!AC1197:AC1202) &gt; 0), "x", "")</f>
        <v/>
      </c>
      <c r="AD163" s="14" t="str">
        <f>IF((COUNTA(CurriculumDetail!AD1197:AD1202) &gt; 0), "x", "")</f>
        <v/>
      </c>
      <c r="AE163" s="14" t="str">
        <f>IF((COUNTA(CurriculumDetail!AE1197:AE1202) &gt; 0), "x", "")</f>
        <v/>
      </c>
      <c r="AF163" s="14" t="str">
        <f>IF((COUNTA(CurriculumDetail!AF1197:AF1202) &gt; 0), "x", "")</f>
        <v/>
      </c>
      <c r="AG163" s="14" t="str">
        <f>IF((COUNTA(CurriculumDetail!AG1197:AG1202) &gt; 0), "x", "")</f>
        <v/>
      </c>
      <c r="AH163" s="14" t="str">
        <f>IF((COUNTA(CurriculumDetail!AH1197:AH1202) &gt; 0), "x", "")</f>
        <v/>
      </c>
      <c r="AI163" s="14" t="str">
        <f>IF((COUNTA(CurriculumDetail!AI1197:AI1202) &gt; 0), "x", "")</f>
        <v/>
      </c>
      <c r="AJ163" s="14" t="str">
        <f>IF((COUNTA(CurriculumDetail!AJ1197:AJ1202) &gt; 0), "x", "")</f>
        <v/>
      </c>
    </row>
    <row r="164" spans="1:36">
      <c r="A164" t="s">
        <v>643</v>
      </c>
      <c r="B164" t="s">
        <v>679</v>
      </c>
      <c r="C164">
        <v>0</v>
      </c>
      <c r="D164">
        <v>1</v>
      </c>
      <c r="E164" t="b">
        <f>AND(OR(CurriculumDetail!F1205&gt;0,CurriculumDetail!C1205&lt;&gt;1),OR(CurriculumDetail!F1206&gt;0,CurriculumDetail!C1206&lt;&gt;1),OR(CurriculumDetail!F1207&gt;0,CurriculumDetail!C1207&lt;&gt;1),OR(CurriculumDetail!F1208&gt;0,CurriculumDetail!C1208&lt;&gt;1),OR(CurriculumDetail!F1209&gt;0,CurriculumDetail!C1209&lt;&gt;1),OR(CurriculumDetail!F1210&gt;0,CurriculumDetail!C1210&lt;&gt;1),OR(CurriculumDetail!F1211&gt;0,CurriculumDetail!C1211&lt;&gt;1))</f>
        <v>1</v>
      </c>
      <c r="F164" t="b">
        <f>AND(OR(CurriculumDetail!F1205&gt;0,CurriculumDetail!C1205&lt;&gt;2),OR(CurriculumDetail!F1206&gt;0,CurriculumDetail!C1206&lt;&gt;2),OR(CurriculumDetail!F1207&gt;0,CurriculumDetail!C1207&lt;&gt;2),OR(CurriculumDetail!F1208&gt;0,CurriculumDetail!C1208&lt;&gt;2),OR(CurriculumDetail!F1209&gt;0,CurriculumDetail!C1209&lt;&gt;2),OR(CurriculumDetail!F1210&gt;0,CurriculumDetail!C1210&lt;&gt;2),OR(CurriculumDetail!F1211&gt;0,CurriculumDetail!C1211&lt;&gt;2))</f>
        <v>0</v>
      </c>
      <c r="G164" t="str">
        <f>IF((COUNTA(CurriculumDetail!G1204:G1211) &gt; 0), "x", "")</f>
        <v/>
      </c>
      <c r="H164" s="14" t="str">
        <f>IF((COUNTA(CurriculumDetail!H1204:H1211) &gt; 0), "x", "")</f>
        <v/>
      </c>
      <c r="I164" s="14" t="str">
        <f>IF((COUNTA(CurriculumDetail!I1204:I1211) &gt; 0), "x", "")</f>
        <v/>
      </c>
      <c r="J164" s="14" t="str">
        <f>IF((COUNTA(CurriculumDetail!J1204:J1211) &gt; 0), "x", "")</f>
        <v/>
      </c>
      <c r="K164" s="14" t="str">
        <f>IF((COUNTA(CurriculumDetail!K1204:K1211) &gt; 0), "x", "")</f>
        <v/>
      </c>
      <c r="L164" s="14" t="str">
        <f>IF((COUNTA(CurriculumDetail!L1204:L1211) &gt; 0), "x", "")</f>
        <v/>
      </c>
      <c r="M164" s="14" t="str">
        <f>IF((COUNTA(CurriculumDetail!M1204:M1211) &gt; 0), "x", "")</f>
        <v/>
      </c>
      <c r="N164" s="14" t="str">
        <f>IF((COUNTA(CurriculumDetail!N1204:N1211) &gt; 0), "x", "")</f>
        <v/>
      </c>
      <c r="O164" s="14" t="str">
        <f>IF((COUNTA(CurriculumDetail!O1204:O1211) &gt; 0), "x", "")</f>
        <v/>
      </c>
      <c r="P164" s="14" t="str">
        <f>IF((COUNTA(CurriculumDetail!P1204:P1211) &gt; 0), "x", "")</f>
        <v/>
      </c>
      <c r="Q164" s="14" t="str">
        <f>IF((COUNTA(CurriculumDetail!Q1204:Q1211) &gt; 0), "x", "")</f>
        <v/>
      </c>
      <c r="R164" s="14" t="str">
        <f>IF((COUNTA(CurriculumDetail!R1204:R1211) &gt; 0), "x", "")</f>
        <v/>
      </c>
      <c r="S164" s="14" t="str">
        <f>IF((COUNTA(CurriculumDetail!S1204:S1211) &gt; 0), "x", "")</f>
        <v/>
      </c>
      <c r="T164" s="14" t="str">
        <f>IF((COUNTA(CurriculumDetail!T1204:T1211) &gt; 0), "x", "")</f>
        <v/>
      </c>
      <c r="U164" s="14" t="str">
        <f>IF((COUNTA(CurriculumDetail!U1204:U1211) &gt; 0), "x", "")</f>
        <v/>
      </c>
      <c r="V164" s="14" t="str">
        <f>IF((COUNTA(CurriculumDetail!V1204:V1211) &gt; 0), "x", "")</f>
        <v/>
      </c>
      <c r="W164" s="14" t="str">
        <f>IF((COUNTA(CurriculumDetail!W1204:W1211) &gt; 0), "x", "")</f>
        <v/>
      </c>
      <c r="X164" s="14" t="str">
        <f>IF((COUNTA(CurriculumDetail!X1204:X1211) &gt; 0), "x", "")</f>
        <v/>
      </c>
      <c r="Y164" s="14" t="str">
        <f>IF((COUNTA(CurriculumDetail!Y1204:Y1211) &gt; 0), "x", "")</f>
        <v/>
      </c>
      <c r="Z164" s="14" t="str">
        <f>IF((COUNTA(CurriculumDetail!Z1204:Z1211) &gt; 0), "x", "")</f>
        <v/>
      </c>
      <c r="AA164" s="14" t="str">
        <f>IF((COUNTA(CurriculumDetail!AA1204:AA1211) &gt; 0), "x", "")</f>
        <v/>
      </c>
      <c r="AB164" s="14" t="str">
        <f>IF((COUNTA(CurriculumDetail!AB1204:AB1211) &gt; 0), "x", "")</f>
        <v/>
      </c>
      <c r="AC164" s="14" t="str">
        <f>IF((COUNTA(CurriculumDetail!AC1204:AC1211) &gt; 0), "x", "")</f>
        <v/>
      </c>
      <c r="AD164" s="14" t="str">
        <f>IF((COUNTA(CurriculumDetail!AD1204:AD1211) &gt; 0), "x", "")</f>
        <v/>
      </c>
      <c r="AE164" s="14" t="str">
        <f>IF((COUNTA(CurriculumDetail!AE1204:AE1211) &gt; 0), "x", "")</f>
        <v/>
      </c>
      <c r="AF164" s="14" t="str">
        <f>IF((COUNTA(CurriculumDetail!AF1204:AF1211) &gt; 0), "x", "")</f>
        <v/>
      </c>
      <c r="AG164" s="14" t="str">
        <f>IF((COUNTA(CurriculumDetail!AG1204:AG1211) &gt; 0), "x", "")</f>
        <v/>
      </c>
      <c r="AH164" s="14" t="str">
        <f>IF((COUNTA(CurriculumDetail!AH1204:AH1211) &gt; 0), "x", "")</f>
        <v/>
      </c>
      <c r="AI164" s="14" t="str">
        <f>IF((COUNTA(CurriculumDetail!AI1204:AI1211) &gt; 0), "x", "")</f>
        <v/>
      </c>
      <c r="AJ164" s="14" t="str">
        <f>IF((COUNTA(CurriculumDetail!AJ1204:AJ1211) &gt; 0), "x", "")</f>
        <v/>
      </c>
    </row>
    <row r="165" spans="1:36">
      <c r="A165" t="s">
        <v>642</v>
      </c>
      <c r="B165" t="s">
        <v>841</v>
      </c>
      <c r="C165">
        <v>6</v>
      </c>
      <c r="D165">
        <v>0</v>
      </c>
      <c r="E165" t="b">
        <f>AND(OR(CurriculumDetail!F1180&gt;0,CurriculumDetail!C1180&lt;&gt;1),OR(CurriculumDetail!F1181&gt;0,CurriculumDetail!C1181&lt;&gt;1),OR(CurriculumDetail!F1182&gt;0,CurriculumDetail!C1182&lt;&gt;1),OR(CurriculumDetail!F1183&gt;0,CurriculumDetail!C1183&lt;&gt;1),OR(CurriculumDetail!F1184&gt;0,CurriculumDetail!C1184&lt;&gt;1),OR(CurriculumDetail!F1185&gt;0,CurriculumDetail!C1185&lt;&gt;1))</f>
        <v>1</v>
      </c>
      <c r="F165" t="b">
        <f>AND(OR(CurriculumDetail!F1180&gt;0,CurriculumDetail!C1180&lt;&gt;2),OR(CurriculumDetail!F1181&gt;0,CurriculumDetail!C1181&lt;&gt;2),OR(CurriculumDetail!F1182&gt;0,CurriculumDetail!C1182&lt;&gt;2),OR(CurriculumDetail!F1183&gt;0,CurriculumDetail!C1183&lt;&gt;2),OR(CurriculumDetail!F1184&gt;0,CurriculumDetail!C1184&lt;&gt;2),OR(CurriculumDetail!F1185&gt;0,CurriculumDetail!C1185&lt;&gt;2))</f>
        <v>1</v>
      </c>
      <c r="G165" t="str">
        <f>IF((COUNTA(CurriculumDetail!G1179:G1185) &gt; 0), "x", "")</f>
        <v/>
      </c>
      <c r="H165" s="14" t="str">
        <f>IF((COUNTA(CurriculumDetail!H1179:H1185) &gt; 0), "x", "")</f>
        <v/>
      </c>
      <c r="I165" s="14" t="str">
        <f>IF((COUNTA(CurriculumDetail!I1179:I1185) &gt; 0), "x", "")</f>
        <v>x</v>
      </c>
      <c r="J165" s="14" t="str">
        <f>IF((COUNTA(CurriculumDetail!J1179:J1185) &gt; 0), "x", "")</f>
        <v>x</v>
      </c>
      <c r="K165" s="14" t="str">
        <f>IF((COUNTA(CurriculumDetail!K1179:K1185) &gt; 0), "x", "")</f>
        <v/>
      </c>
      <c r="L165" s="14" t="str">
        <f>IF((COUNTA(CurriculumDetail!L1179:L1185) &gt; 0), "x", "")</f>
        <v/>
      </c>
      <c r="M165" s="14" t="str">
        <f>IF((COUNTA(CurriculumDetail!M1179:M1185) &gt; 0), "x", "")</f>
        <v/>
      </c>
      <c r="N165" s="14" t="str">
        <f>IF((COUNTA(CurriculumDetail!N1179:N1185) &gt; 0), "x", "")</f>
        <v/>
      </c>
      <c r="O165" s="14" t="str">
        <f>IF((COUNTA(CurriculumDetail!O1179:O1185) &gt; 0), "x", "")</f>
        <v>x</v>
      </c>
      <c r="P165" s="14" t="str">
        <f>IF((COUNTA(CurriculumDetail!P1179:P1185) &gt; 0), "x", "")</f>
        <v>x</v>
      </c>
      <c r="Q165" s="14" t="str">
        <f>IF((COUNTA(CurriculumDetail!Q1179:Q1185) &gt; 0), "x", "")</f>
        <v/>
      </c>
      <c r="R165" s="14" t="str">
        <f>IF((COUNTA(CurriculumDetail!R1179:R1185) &gt; 0), "x", "")</f>
        <v/>
      </c>
      <c r="S165" s="14" t="str">
        <f>IF((COUNTA(CurriculumDetail!S1179:S1185) &gt; 0), "x", "")</f>
        <v/>
      </c>
      <c r="T165" s="14" t="str">
        <f>IF((COUNTA(CurriculumDetail!T1179:T1185) &gt; 0), "x", "")</f>
        <v/>
      </c>
      <c r="U165" s="14" t="str">
        <f>IF((COUNTA(CurriculumDetail!U1179:U1185) &gt; 0), "x", "")</f>
        <v/>
      </c>
      <c r="V165" s="14" t="str">
        <f>IF((COUNTA(CurriculumDetail!V1179:V1185) &gt; 0), "x", "")</f>
        <v>x</v>
      </c>
      <c r="W165" s="14" t="str">
        <f>IF((COUNTA(CurriculumDetail!W1179:W1185) &gt; 0), "x", "")</f>
        <v>x</v>
      </c>
      <c r="X165" s="14" t="str">
        <f>IF((COUNTA(CurriculumDetail!X1179:X1185) &gt; 0), "x", "")</f>
        <v/>
      </c>
      <c r="Y165" s="14" t="str">
        <f>IF((COUNTA(CurriculumDetail!Y1179:Y1185) &gt; 0), "x", "")</f>
        <v/>
      </c>
      <c r="Z165" s="14" t="str">
        <f>IF((COUNTA(CurriculumDetail!Z1179:Z1185) &gt; 0), "x", "")</f>
        <v/>
      </c>
      <c r="AA165" s="14" t="str">
        <f>IF((COUNTA(CurriculumDetail!AA1179:AA1185) &gt; 0), "x", "")</f>
        <v/>
      </c>
      <c r="AB165" s="14" t="str">
        <f>IF((COUNTA(CurriculumDetail!AB1179:AB1185) &gt; 0), "x", "")</f>
        <v/>
      </c>
      <c r="AC165" s="14" t="str">
        <f>IF((COUNTA(CurriculumDetail!AC1179:AC1185) &gt; 0), "x", "")</f>
        <v/>
      </c>
      <c r="AD165" s="14" t="str">
        <f>IF((COUNTA(CurriculumDetail!AD1179:AD1185) &gt; 0), "x", "")</f>
        <v/>
      </c>
      <c r="AE165" s="14" t="str">
        <f>IF((COUNTA(CurriculumDetail!AE1179:AE1185) &gt; 0), "x", "")</f>
        <v/>
      </c>
      <c r="AF165" s="14" t="str">
        <f>IF((COUNTA(CurriculumDetail!AF1179:AF1185) &gt; 0), "x", "")</f>
        <v/>
      </c>
      <c r="AG165" s="14" t="str">
        <f>IF((COUNTA(CurriculumDetail!AG1179:AG1185) &gt; 0), "x", "")</f>
        <v/>
      </c>
      <c r="AH165" s="14" t="str">
        <f>IF((COUNTA(CurriculumDetail!AH1179:AH1185) &gt; 0), "x", "")</f>
        <v/>
      </c>
      <c r="AI165" s="14" t="str">
        <f>IF((COUNTA(CurriculumDetail!AI1179:AI1185) &gt; 0), "x", "")</f>
        <v/>
      </c>
      <c r="AJ165" s="14" t="str">
        <f>IF((COUNTA(CurriculumDetail!AJ1179:AJ1185) &gt; 0), "x", "")</f>
        <v/>
      </c>
    </row>
    <row r="166" spans="1:36">
      <c r="A166" t="s">
        <v>642</v>
      </c>
      <c r="B166" t="s">
        <v>78</v>
      </c>
      <c r="C166">
        <v>3</v>
      </c>
      <c r="D166">
        <v>0</v>
      </c>
      <c r="E166" t="b">
        <f>AND(OR(CurriculumDetail!F1214&gt;0,CurriculumDetail!C1214&lt;&gt;1),OR(CurriculumDetail!F1215&gt;0,CurriculumDetail!C1215&lt;&gt;1),OR(CurriculumDetail!F1216&gt;0,CurriculumDetail!C1216&lt;&gt;1),OR(CurriculumDetail!F1217&gt;0,CurriculumDetail!C1217&lt;&gt;1),OR(CurriculumDetail!F1218&gt;0,CurriculumDetail!C1218&lt;&gt;1),OR(CurriculumDetail!F1219&gt;0,CurriculumDetail!C1219&lt;&gt;1),OR(CurriculumDetail!F1220&gt;0,CurriculumDetail!C1220&lt;&gt;1),OR(CurriculumDetail!F1221&gt;0,CurriculumDetail!C1221&lt;&gt;1))</f>
        <v>1</v>
      </c>
      <c r="F166" t="b">
        <f>AND(OR(CurriculumDetail!F1214&gt;0,CurriculumDetail!C1214&lt;&gt;2),OR(CurriculumDetail!F1215&gt;0,CurriculumDetail!C1215&lt;&gt;2),OR(CurriculumDetail!F1216&gt;0,CurriculumDetail!C1216&lt;&gt;2),OR(CurriculumDetail!F1217&gt;0,CurriculumDetail!C1217&lt;&gt;2),OR(CurriculumDetail!F1218&gt;0,CurriculumDetail!C1218&lt;&gt;2),OR(CurriculumDetail!F1219&gt;0,CurriculumDetail!C1219&lt;&gt;2),OR(CurriculumDetail!F1220&gt;0,CurriculumDetail!C1220&lt;&gt;2),OR(CurriculumDetail!F1221&gt;0,CurriculumDetail!C1221&lt;&gt;2))</f>
        <v>1</v>
      </c>
      <c r="G166" t="str">
        <f>IF((COUNTA(CurriculumDetail!G1213:G1221) &gt; 0), "x", "")</f>
        <v/>
      </c>
      <c r="H166" s="14" t="str">
        <f>IF((COUNTA(CurriculumDetail!H1213:H1221) &gt; 0), "x", "")</f>
        <v/>
      </c>
      <c r="I166" s="14" t="str">
        <f>IF((COUNTA(CurriculumDetail!I1213:I1221) &gt; 0), "x", "")</f>
        <v/>
      </c>
      <c r="J166" s="14" t="str">
        <f>IF((COUNTA(CurriculumDetail!J1213:J1221) &gt; 0), "x", "")</f>
        <v>x</v>
      </c>
      <c r="K166" s="14" t="str">
        <f>IF((COUNTA(CurriculumDetail!K1213:K1221) &gt; 0), "x", "")</f>
        <v>x</v>
      </c>
      <c r="L166" s="14" t="str">
        <f>IF((COUNTA(CurriculumDetail!L1213:L1221) &gt; 0), "x", "")</f>
        <v>x</v>
      </c>
      <c r="M166" s="14" t="str">
        <f>IF((COUNTA(CurriculumDetail!M1213:M1221) &gt; 0), "x", "")</f>
        <v>x</v>
      </c>
      <c r="N166" s="14" t="str">
        <f>IF((COUNTA(CurriculumDetail!N1213:N1221) &gt; 0), "x", "")</f>
        <v/>
      </c>
      <c r="O166" s="14" t="str">
        <f>IF((COUNTA(CurriculumDetail!O1213:O1221) &gt; 0), "x", "")</f>
        <v/>
      </c>
      <c r="P166" s="14" t="str">
        <f>IF((COUNTA(CurriculumDetail!P1213:P1221) &gt; 0), "x", "")</f>
        <v/>
      </c>
      <c r="Q166" s="14" t="str">
        <f>IF((COUNTA(CurriculumDetail!Q1213:Q1221) &gt; 0), "x", "")</f>
        <v/>
      </c>
      <c r="R166" s="14" t="str">
        <f>IF((COUNTA(CurriculumDetail!R1213:R1221) &gt; 0), "x", "")</f>
        <v>x</v>
      </c>
      <c r="S166" s="14" t="str">
        <f>IF((COUNTA(CurriculumDetail!S1213:S1221) &gt; 0), "x", "")</f>
        <v/>
      </c>
      <c r="T166" s="14" t="str">
        <f>IF((COUNTA(CurriculumDetail!T1213:T1221) &gt; 0), "x", "")</f>
        <v/>
      </c>
      <c r="U166" s="14" t="str">
        <f>IF((COUNTA(CurriculumDetail!U1213:U1221) &gt; 0), "x", "")</f>
        <v/>
      </c>
      <c r="V166" s="14" t="str">
        <f>IF((COUNTA(CurriculumDetail!V1213:V1221) &gt; 0), "x", "")</f>
        <v/>
      </c>
      <c r="W166" s="14" t="str">
        <f>IF((COUNTA(CurriculumDetail!W1213:W1221) &gt; 0), "x", "")</f>
        <v/>
      </c>
      <c r="X166" s="14" t="str">
        <f>IF((COUNTA(CurriculumDetail!X1213:X1221) &gt; 0), "x", "")</f>
        <v/>
      </c>
      <c r="Y166" s="14" t="str">
        <f>IF((COUNTA(CurriculumDetail!Y1213:Y1221) &gt; 0), "x", "")</f>
        <v/>
      </c>
      <c r="Z166" s="14" t="str">
        <f>IF((COUNTA(CurriculumDetail!Z1213:Z1221) &gt; 0), "x", "")</f>
        <v/>
      </c>
      <c r="AA166" s="14" t="str">
        <f>IF((COUNTA(CurriculumDetail!AA1213:AA1221) &gt; 0), "x", "")</f>
        <v/>
      </c>
      <c r="AB166" s="14" t="str">
        <f>IF((COUNTA(CurriculumDetail!AB1213:AB1221) &gt; 0), "x", "")</f>
        <v/>
      </c>
      <c r="AC166" s="14" t="str">
        <f>IF((COUNTA(CurriculumDetail!AC1213:AC1221) &gt; 0), "x", "")</f>
        <v/>
      </c>
      <c r="AD166" s="14" t="str">
        <f>IF((COUNTA(CurriculumDetail!AD1213:AD1221) &gt; 0), "x", "")</f>
        <v/>
      </c>
      <c r="AE166" s="14" t="str">
        <f>IF((COUNTA(CurriculumDetail!AE1213:AE1221) &gt; 0), "x", "")</f>
        <v/>
      </c>
      <c r="AF166" s="14" t="str">
        <f>IF((COUNTA(CurriculumDetail!AF1213:AF1221) &gt; 0), "x", "")</f>
        <v/>
      </c>
      <c r="AG166" s="14" t="str">
        <f>IF((COUNTA(CurriculumDetail!AG1213:AG1221) &gt; 0), "x", "")</f>
        <v/>
      </c>
      <c r="AH166" s="14" t="str">
        <f>IF((COUNTA(CurriculumDetail!AH1213:AH1221) &gt; 0), "x", "")</f>
        <v/>
      </c>
      <c r="AI166" s="14" t="str">
        <f>IF((COUNTA(CurriculumDetail!AI1213:AI1221) &gt; 0), "x", "")</f>
        <v/>
      </c>
      <c r="AJ166" s="14" t="str">
        <f>IF((COUNTA(CurriculumDetail!AJ1213:AJ1221) &gt; 0), "x", "")</f>
        <v/>
      </c>
    </row>
    <row r="167" spans="1:36">
      <c r="A167" t="s">
        <v>642</v>
      </c>
      <c r="B167" t="s">
        <v>25</v>
      </c>
      <c r="C167">
        <v>3</v>
      </c>
      <c r="D167">
        <v>0</v>
      </c>
      <c r="E167" t="b">
        <f>AND(OR(CurriculumDetail!F1224&gt;0,CurriculumDetail!C1224&lt;&gt;1),OR(CurriculumDetail!F1225&gt;0,CurriculumDetail!C1225&lt;&gt;1),OR(CurriculumDetail!F1226&gt;0,CurriculumDetail!C1226&lt;&gt;1),OR(CurriculumDetail!F1227&gt;0,CurriculumDetail!C1227&lt;&gt;1),OR(CurriculumDetail!F1228&gt;0,CurriculumDetail!C1228&lt;&gt;1))</f>
        <v>0</v>
      </c>
      <c r="F167" t="b">
        <f>AND(OR(CurriculumDetail!F1224&gt;0,CurriculumDetail!C1224&lt;&gt;2),OR(CurriculumDetail!F1225&gt;0,CurriculumDetail!C1225&lt;&gt;2),OR(CurriculumDetail!F1226&gt;0,CurriculumDetail!C1226&lt;&gt;2),OR(CurriculumDetail!F1227&gt;0,CurriculumDetail!C1227&lt;&gt;2),OR(CurriculumDetail!F1228&gt;0,CurriculumDetail!C1228&lt;&gt;2))</f>
        <v>1</v>
      </c>
      <c r="G167" t="str">
        <f>IF((COUNTA(CurriculumDetail!G1223:G1228) &gt; 0), "x", "")</f>
        <v/>
      </c>
      <c r="H167" s="14" t="str">
        <f>IF((COUNTA(CurriculumDetail!H1223:H1228) &gt; 0), "x", "")</f>
        <v/>
      </c>
      <c r="I167" s="14" t="str">
        <f>IF((COUNTA(CurriculumDetail!I1223:I1228) &gt; 0), "x", "")</f>
        <v/>
      </c>
      <c r="J167" s="14" t="str">
        <f>IF((COUNTA(CurriculumDetail!J1223:J1228) &gt; 0), "x", "")</f>
        <v/>
      </c>
      <c r="K167" s="14" t="str">
        <f>IF((COUNTA(CurriculumDetail!K1223:K1228) &gt; 0), "x", "")</f>
        <v/>
      </c>
      <c r="L167" s="14" t="str">
        <f>IF((COUNTA(CurriculumDetail!L1223:L1228) &gt; 0), "x", "")</f>
        <v>x</v>
      </c>
      <c r="M167" s="14" t="str">
        <f>IF((COUNTA(CurriculumDetail!M1223:M1228) &gt; 0), "x", "")</f>
        <v/>
      </c>
      <c r="N167" s="14" t="str">
        <f>IF((COUNTA(CurriculumDetail!N1223:N1228) &gt; 0), "x", "")</f>
        <v/>
      </c>
      <c r="O167" s="14" t="str">
        <f>IF((COUNTA(CurriculumDetail!O1223:O1228) &gt; 0), "x", "")</f>
        <v/>
      </c>
      <c r="P167" s="14" t="str">
        <f>IF((COUNTA(CurriculumDetail!P1223:P1228) &gt; 0), "x", "")</f>
        <v/>
      </c>
      <c r="Q167" s="14" t="str">
        <f>IF((COUNTA(CurriculumDetail!Q1223:Q1228) &gt; 0), "x", "")</f>
        <v/>
      </c>
      <c r="R167" s="14" t="str">
        <f>IF((COUNTA(CurriculumDetail!R1223:R1228) &gt; 0), "x", "")</f>
        <v>x</v>
      </c>
      <c r="S167" s="14" t="str">
        <f>IF((COUNTA(CurriculumDetail!S1223:S1228) &gt; 0), "x", "")</f>
        <v/>
      </c>
      <c r="T167" s="14" t="str">
        <f>IF((COUNTA(CurriculumDetail!T1223:T1228) &gt; 0), "x", "")</f>
        <v/>
      </c>
      <c r="U167" s="14" t="str">
        <f>IF((COUNTA(CurriculumDetail!U1223:U1228) &gt; 0), "x", "")</f>
        <v/>
      </c>
      <c r="V167" s="14" t="str">
        <f>IF((COUNTA(CurriculumDetail!V1223:V1228) &gt; 0), "x", "")</f>
        <v/>
      </c>
      <c r="W167" s="14" t="str">
        <f>IF((COUNTA(CurriculumDetail!W1223:W1228) &gt; 0), "x", "")</f>
        <v/>
      </c>
      <c r="X167" s="14" t="str">
        <f>IF((COUNTA(CurriculumDetail!X1223:X1228) &gt; 0), "x", "")</f>
        <v/>
      </c>
      <c r="Y167" s="14" t="str">
        <f>IF((COUNTA(CurriculumDetail!Y1223:Y1228) &gt; 0), "x", "")</f>
        <v/>
      </c>
      <c r="Z167" s="14" t="str">
        <f>IF((COUNTA(CurriculumDetail!Z1223:Z1228) &gt; 0), "x", "")</f>
        <v/>
      </c>
      <c r="AA167" s="14" t="str">
        <f>IF((COUNTA(CurriculumDetail!AA1223:AA1228) &gt; 0), "x", "")</f>
        <v/>
      </c>
      <c r="AB167" s="14" t="str">
        <f>IF((COUNTA(CurriculumDetail!AB1223:AB1228) &gt; 0), "x", "")</f>
        <v/>
      </c>
      <c r="AC167" s="14" t="str">
        <f>IF((COUNTA(CurriculumDetail!AC1223:AC1228) &gt; 0), "x", "")</f>
        <v/>
      </c>
      <c r="AD167" s="14" t="str">
        <f>IF((COUNTA(CurriculumDetail!AD1223:AD1228) &gt; 0), "x", "")</f>
        <v/>
      </c>
      <c r="AE167" s="14" t="str">
        <f>IF((COUNTA(CurriculumDetail!AE1223:AE1228) &gt; 0), "x", "")</f>
        <v/>
      </c>
      <c r="AF167" s="14" t="str">
        <f>IF((COUNTA(CurriculumDetail!AF1223:AF1228) &gt; 0), "x", "")</f>
        <v/>
      </c>
      <c r="AG167" s="14" t="str">
        <f>IF((COUNTA(CurriculumDetail!AG1223:AG1228) &gt; 0), "x", "")</f>
        <v/>
      </c>
      <c r="AH167" s="14" t="str">
        <f>IF((COUNTA(CurriculumDetail!AH1223:AH1228) &gt; 0), "x", "")</f>
        <v/>
      </c>
      <c r="AI167" s="14" t="str">
        <f>IF((COUNTA(CurriculumDetail!AI1223:AI1228) &gt; 0), "x", "")</f>
        <v/>
      </c>
      <c r="AJ167" s="14" t="str">
        <f>IF((COUNTA(CurriculumDetail!AJ1223:AJ1228) &gt; 0), "x", "")</f>
        <v/>
      </c>
    </row>
    <row r="168" spans="1:36">
      <c r="A168" t="s">
        <v>642</v>
      </c>
      <c r="B168" t="s">
        <v>841</v>
      </c>
      <c r="C168">
        <v>6</v>
      </c>
      <c r="D168">
        <v>0</v>
      </c>
      <c r="E168" t="b">
        <f>AND(OR(CurriculumDetail!F1231&gt;0,CurriculumDetail!C1231&lt;&gt;1),OR(CurriculumDetail!F1232&gt;0,CurriculumDetail!C1232&lt;&gt;1),OR(CurriculumDetail!F1233&gt;0,CurriculumDetail!C1233&lt;&gt;1),OR(CurriculumDetail!F1234&gt;0,CurriculumDetail!C1234&lt;&gt;1),OR(CurriculumDetail!F1235&gt;0,CurriculumDetail!C1235&lt;&gt;1),OR(CurriculumDetail!F1236&gt;0,CurriculumDetail!C1236&lt;&gt;1))</f>
        <v>0</v>
      </c>
      <c r="F168" t="b">
        <f>AND(OR(CurriculumDetail!F1231&gt;0,CurriculumDetail!C1231&lt;&gt;2),OR(CurriculumDetail!F1232&gt;0,CurriculumDetail!C1232&lt;&gt;2),OR(CurriculumDetail!F1233&gt;0,CurriculumDetail!C1233&lt;&gt;2),OR(CurriculumDetail!F1234&gt;0,CurriculumDetail!C1234&lt;&gt;2),OR(CurriculumDetail!F1235&gt;0,CurriculumDetail!C1235&lt;&gt;2),OR(CurriculumDetail!F1236&gt;0,CurriculumDetail!C1236&lt;&gt;2))</f>
        <v>1</v>
      </c>
      <c r="G168" t="str">
        <f>IF((COUNTA(CurriculumDetail!G1230:G1236) &gt; 0), "x", "")</f>
        <v/>
      </c>
      <c r="H168" s="14" t="str">
        <f>IF((COUNTA(CurriculumDetail!H1230:H1236) &gt; 0), "x", "")</f>
        <v/>
      </c>
      <c r="I168" s="14" t="str">
        <f>IF((COUNTA(CurriculumDetail!I1230:I1236) &gt; 0), "x", "")</f>
        <v/>
      </c>
      <c r="J168" s="14" t="str">
        <f>IF((COUNTA(CurriculumDetail!J1230:J1236) &gt; 0), "x", "")</f>
        <v/>
      </c>
      <c r="K168" s="14" t="str">
        <f>IF((COUNTA(CurriculumDetail!K1230:K1236) &gt; 0), "x", "")</f>
        <v>x</v>
      </c>
      <c r="L168" s="14" t="str">
        <f>IF((COUNTA(CurriculumDetail!L1230:L1236) &gt; 0), "x", "")</f>
        <v/>
      </c>
      <c r="M168" s="14" t="str">
        <f>IF((COUNTA(CurriculumDetail!M1230:M1236) &gt; 0), "x", "")</f>
        <v/>
      </c>
      <c r="N168" s="14" t="str">
        <f>IF((COUNTA(CurriculumDetail!N1230:N1236) &gt; 0), "x", "")</f>
        <v>x</v>
      </c>
      <c r="O168" s="14" t="str">
        <f>IF((COUNTA(CurriculumDetail!O1230:O1236) &gt; 0), "x", "")</f>
        <v/>
      </c>
      <c r="P168" s="14" t="str">
        <f>IF((COUNTA(CurriculumDetail!P1230:P1236) &gt; 0), "x", "")</f>
        <v/>
      </c>
      <c r="Q168" s="14" t="str">
        <f>IF((COUNTA(CurriculumDetail!Q1230:Q1236) &gt; 0), "x", "")</f>
        <v/>
      </c>
      <c r="R168" s="14" t="str">
        <f>IF((COUNTA(CurriculumDetail!R1230:R1236) &gt; 0), "x", "")</f>
        <v>x</v>
      </c>
      <c r="S168" s="14" t="str">
        <f>IF((COUNTA(CurriculumDetail!S1230:S1236) &gt; 0), "x", "")</f>
        <v/>
      </c>
      <c r="T168" s="14" t="str">
        <f>IF((COUNTA(CurriculumDetail!T1230:T1236) &gt; 0), "x", "")</f>
        <v/>
      </c>
      <c r="U168" s="14" t="str">
        <f>IF((COUNTA(CurriculumDetail!U1230:U1236) &gt; 0), "x", "")</f>
        <v/>
      </c>
      <c r="V168" s="14" t="str">
        <f>IF((COUNTA(CurriculumDetail!V1230:V1236) &gt; 0), "x", "")</f>
        <v/>
      </c>
      <c r="W168" s="14" t="str">
        <f>IF((COUNTA(CurriculumDetail!W1230:W1236) &gt; 0), "x", "")</f>
        <v/>
      </c>
      <c r="X168" s="14" t="str">
        <f>IF((COUNTA(CurriculumDetail!X1230:X1236) &gt; 0), "x", "")</f>
        <v/>
      </c>
      <c r="Y168" s="14" t="str">
        <f>IF((COUNTA(CurriculumDetail!Y1230:Y1236) &gt; 0), "x", "")</f>
        <v/>
      </c>
      <c r="Z168" s="14" t="str">
        <f>IF((COUNTA(CurriculumDetail!Z1230:Z1236) &gt; 0), "x", "")</f>
        <v/>
      </c>
      <c r="AA168" s="14" t="str">
        <f>IF((COUNTA(CurriculumDetail!AA1230:AA1236) &gt; 0), "x", "")</f>
        <v/>
      </c>
      <c r="AB168" s="14" t="str">
        <f>IF((COUNTA(CurriculumDetail!AB1230:AB1236) &gt; 0), "x", "")</f>
        <v/>
      </c>
      <c r="AC168" s="14" t="str">
        <f>IF((COUNTA(CurriculumDetail!AC1230:AC1236) &gt; 0), "x", "")</f>
        <v/>
      </c>
      <c r="AD168" s="14" t="str">
        <f>IF((COUNTA(CurriculumDetail!AD1230:AD1236) &gt; 0), "x", "")</f>
        <v/>
      </c>
      <c r="AE168" s="14" t="str">
        <f>IF((COUNTA(CurriculumDetail!AE1230:AE1236) &gt; 0), "x", "")</f>
        <v/>
      </c>
      <c r="AF168" s="14" t="str">
        <f>IF((COUNTA(CurriculumDetail!AF1230:AF1236) &gt; 0), "x", "")</f>
        <v/>
      </c>
      <c r="AG168" s="14" t="str">
        <f>IF((COUNTA(CurriculumDetail!AG1230:AG1236) &gt; 0), "x", "")</f>
        <v/>
      </c>
      <c r="AH168" s="14" t="str">
        <f>IF((COUNTA(CurriculumDetail!AH1230:AH1236) &gt; 0), "x", "")</f>
        <v/>
      </c>
      <c r="AI168" s="14" t="str">
        <f>IF((COUNTA(CurriculumDetail!AI1230:AI1236) &gt; 0), "x", "")</f>
        <v/>
      </c>
      <c r="AJ168" s="14" t="str">
        <f>IF((COUNTA(CurriculumDetail!AJ1230:AJ1236) &gt; 0), "x", "")</f>
        <v/>
      </c>
    </row>
    <row r="169" spans="1:36">
      <c r="A169" t="s">
        <v>642</v>
      </c>
      <c r="B169" t="s">
        <v>1031</v>
      </c>
      <c r="C169">
        <v>1</v>
      </c>
      <c r="D169">
        <v>0</v>
      </c>
      <c r="E169" t="b">
        <f>AND(OR(CurriculumDetail!F1239&gt;0,CurriculumDetail!C1239&lt;&gt;1),OR(CurriculumDetail!F1240&gt;0,CurriculumDetail!C1240&lt;&gt;1),OR(CurriculumDetail!F1241&gt;0,CurriculumDetail!C1241&lt;&gt;1),OR(CurriculumDetail!F1242&gt;0,CurriculumDetail!C1242&lt;&gt;1),OR(CurriculumDetail!F1243&gt;0,CurriculumDetail!C1243&lt;&gt;1),OR(CurriculumDetail!F1244&gt;0,CurriculumDetail!C1244&lt;&gt;1))</f>
        <v>0</v>
      </c>
      <c r="F169" t="b">
        <f>AND(OR(CurriculumDetail!F1239&gt;0,CurriculumDetail!C1239&lt;&gt;2),OR(CurriculumDetail!F1240&gt;0,CurriculumDetail!C1240&lt;&gt;2),OR(CurriculumDetail!F1241&gt;0,CurriculumDetail!C1241&lt;&gt;2),OR(CurriculumDetail!F1242&gt;0,CurriculumDetail!C1242&lt;&gt;2),OR(CurriculumDetail!F1243&gt;0,CurriculumDetail!C1243&lt;&gt;2),OR(CurriculumDetail!F1244&gt;0,CurriculumDetail!C1244&lt;&gt;2))</f>
        <v>1</v>
      </c>
      <c r="G169" t="str">
        <f>IF((COUNTA(CurriculumDetail!G1238:G1244) &gt; 0), "x", "")</f>
        <v/>
      </c>
      <c r="H169" s="14" t="str">
        <f>IF((COUNTA(CurriculumDetail!H1238:H1244) &gt; 0), "x", "")</f>
        <v/>
      </c>
      <c r="I169" s="14" t="str">
        <f>IF((COUNTA(CurriculumDetail!I1238:I1244) &gt; 0), "x", "")</f>
        <v/>
      </c>
      <c r="J169" s="14" t="str">
        <f>IF((COUNTA(CurriculumDetail!J1238:J1244) &gt; 0), "x", "")</f>
        <v/>
      </c>
      <c r="K169" s="14" t="str">
        <f>IF((COUNTA(CurriculumDetail!K1238:K1244) &gt; 0), "x", "")</f>
        <v/>
      </c>
      <c r="L169" s="14" t="str">
        <f>IF((COUNTA(CurriculumDetail!L1238:L1244) &gt; 0), "x", "")</f>
        <v>x</v>
      </c>
      <c r="M169" s="14" t="str">
        <f>IF((COUNTA(CurriculumDetail!M1238:M1244) &gt; 0), "x", "")</f>
        <v/>
      </c>
      <c r="N169" s="14" t="str">
        <f>IF((COUNTA(CurriculumDetail!N1238:N1244) &gt; 0), "x", "")</f>
        <v/>
      </c>
      <c r="O169" s="14" t="str">
        <f>IF((COUNTA(CurriculumDetail!O1238:O1244) &gt; 0), "x", "")</f>
        <v/>
      </c>
      <c r="P169" s="14" t="str">
        <f>IF((COUNTA(CurriculumDetail!P1238:P1244) &gt; 0), "x", "")</f>
        <v/>
      </c>
      <c r="Q169" s="14" t="str">
        <f>IF((COUNTA(CurriculumDetail!Q1238:Q1244) &gt; 0), "x", "")</f>
        <v/>
      </c>
      <c r="R169" s="14" t="str">
        <f>IF((COUNTA(CurriculumDetail!R1238:R1244) &gt; 0), "x", "")</f>
        <v/>
      </c>
      <c r="S169" s="14" t="str">
        <f>IF((COUNTA(CurriculumDetail!S1238:S1244) &gt; 0), "x", "")</f>
        <v/>
      </c>
      <c r="T169" s="14" t="str">
        <f>IF((COUNTA(CurriculumDetail!T1238:T1244) &gt; 0), "x", "")</f>
        <v/>
      </c>
      <c r="U169" s="14" t="str">
        <f>IF((COUNTA(CurriculumDetail!U1238:U1244) &gt; 0), "x", "")</f>
        <v/>
      </c>
      <c r="V169" s="14" t="str">
        <f>IF((COUNTA(CurriculumDetail!V1238:V1244) &gt; 0), "x", "")</f>
        <v/>
      </c>
      <c r="W169" s="14" t="str">
        <f>IF((COUNTA(CurriculumDetail!W1238:W1244) &gt; 0), "x", "")</f>
        <v/>
      </c>
      <c r="X169" s="14" t="str">
        <f>IF((COUNTA(CurriculumDetail!X1238:X1244) &gt; 0), "x", "")</f>
        <v/>
      </c>
      <c r="Y169" s="14" t="str">
        <f>IF((COUNTA(CurriculumDetail!Y1238:Y1244) &gt; 0), "x", "")</f>
        <v/>
      </c>
      <c r="Z169" s="14" t="str">
        <f>IF((COUNTA(CurriculumDetail!Z1238:Z1244) &gt; 0), "x", "")</f>
        <v/>
      </c>
      <c r="AA169" s="14" t="str">
        <f>IF((COUNTA(CurriculumDetail!AA1238:AA1244) &gt; 0), "x", "")</f>
        <v/>
      </c>
      <c r="AB169" s="14" t="str">
        <f>IF((COUNTA(CurriculumDetail!AB1238:AB1244) &gt; 0), "x", "")</f>
        <v/>
      </c>
      <c r="AC169" s="14" t="str">
        <f>IF((COUNTA(CurriculumDetail!AC1238:AC1244) &gt; 0), "x", "")</f>
        <v/>
      </c>
      <c r="AD169" s="14" t="str">
        <f>IF((COUNTA(CurriculumDetail!AD1238:AD1244) &gt; 0), "x", "")</f>
        <v/>
      </c>
      <c r="AE169" s="14" t="str">
        <f>IF((COUNTA(CurriculumDetail!AE1238:AE1244) &gt; 0), "x", "")</f>
        <v/>
      </c>
      <c r="AF169" s="14" t="str">
        <f>IF((COUNTA(CurriculumDetail!AF1238:AF1244) &gt; 0), "x", "")</f>
        <v/>
      </c>
      <c r="AG169" s="14" t="str">
        <f>IF((COUNTA(CurriculumDetail!AG1238:AG1244) &gt; 0), "x", "")</f>
        <v/>
      </c>
      <c r="AH169" s="14" t="str">
        <f>IF((COUNTA(CurriculumDetail!AH1238:AH1244) &gt; 0), "x", "")</f>
        <v/>
      </c>
      <c r="AI169" s="14" t="str">
        <f>IF((COUNTA(CurriculumDetail!AI1238:AI1244) &gt; 0), "x", "")</f>
        <v/>
      </c>
      <c r="AJ169" s="14" t="str">
        <f>IF((COUNTA(CurriculumDetail!AJ1238:AJ1244) &gt; 0), "x", "")</f>
        <v/>
      </c>
    </row>
    <row r="170" spans="1:36">
      <c r="A170" t="s">
        <v>642</v>
      </c>
      <c r="B170" t="s">
        <v>1037</v>
      </c>
      <c r="C170">
        <v>3</v>
      </c>
      <c r="D170">
        <v>0</v>
      </c>
      <c r="E170" t="b">
        <f>AND(OR(CurriculumDetail!F1247&gt;0,CurriculumDetail!C1247&lt;&gt;1),OR(CurriculumDetail!F1248&gt;0,CurriculumDetail!C1248&lt;&gt;1),OR(CurriculumDetail!F1249&gt;0,CurriculumDetail!C1249&lt;&gt;1),OR(CurriculumDetail!F1250&gt;0,CurriculumDetail!C1250&lt;&gt;1))</f>
        <v>1</v>
      </c>
      <c r="F170" t="b">
        <f>AND(OR(CurriculumDetail!F1247&gt;0,CurriculumDetail!C1247&lt;&gt;2),OR(CurriculumDetail!F1248&gt;0,CurriculumDetail!C1248&lt;&gt;2),OR(CurriculumDetail!F1249&gt;0,CurriculumDetail!C1249&lt;&gt;2),OR(CurriculumDetail!F1250&gt;0,CurriculumDetail!C1250&lt;&gt;2))</f>
        <v>1</v>
      </c>
      <c r="G170" t="str">
        <f>IF((COUNTA(CurriculumDetail!G1246:G1250) &gt; 0), "x", "")</f>
        <v/>
      </c>
      <c r="H170" s="14" t="str">
        <f>IF((COUNTA(CurriculumDetail!H1246:H1250) &gt; 0), "x", "")</f>
        <v/>
      </c>
      <c r="I170" s="14" t="str">
        <f>IF((COUNTA(CurriculumDetail!I1246:I1250) &gt; 0), "x", "")</f>
        <v/>
      </c>
      <c r="J170" s="14" t="str">
        <f>IF((COUNTA(CurriculumDetail!J1246:J1250) &gt; 0), "x", "")</f>
        <v/>
      </c>
      <c r="K170" s="14" t="str">
        <f>IF((COUNTA(CurriculumDetail!K1246:K1250) &gt; 0), "x", "")</f>
        <v>x</v>
      </c>
      <c r="L170" s="14" t="str">
        <f>IF((COUNTA(CurriculumDetail!L1246:L1250) &gt; 0), "x", "")</f>
        <v>x</v>
      </c>
      <c r="M170" s="14" t="str">
        <f>IF((COUNTA(CurriculumDetail!M1246:M1250) &gt; 0), "x", "")</f>
        <v/>
      </c>
      <c r="N170" s="14" t="str">
        <f>IF((COUNTA(CurriculumDetail!N1246:N1250) &gt; 0), "x", "")</f>
        <v/>
      </c>
      <c r="O170" s="14" t="str">
        <f>IF((COUNTA(CurriculumDetail!O1246:O1250) &gt; 0), "x", "")</f>
        <v/>
      </c>
      <c r="P170" s="14" t="str">
        <f>IF((COUNTA(CurriculumDetail!P1246:P1250) &gt; 0), "x", "")</f>
        <v/>
      </c>
      <c r="Q170" s="14" t="str">
        <f>IF((COUNTA(CurriculumDetail!Q1246:Q1250) &gt; 0), "x", "")</f>
        <v/>
      </c>
      <c r="R170" s="14" t="str">
        <f>IF((COUNTA(CurriculumDetail!R1246:R1250) &gt; 0), "x", "")</f>
        <v/>
      </c>
      <c r="S170" s="14" t="str">
        <f>IF((COUNTA(CurriculumDetail!S1246:S1250) &gt; 0), "x", "")</f>
        <v/>
      </c>
      <c r="T170" s="14" t="str">
        <f>IF((COUNTA(CurriculumDetail!T1246:T1250) &gt; 0), "x", "")</f>
        <v/>
      </c>
      <c r="U170" s="14" t="str">
        <f>IF((COUNTA(CurriculumDetail!U1246:U1250) &gt; 0), "x", "")</f>
        <v/>
      </c>
      <c r="V170" s="14" t="str">
        <f>IF((COUNTA(CurriculumDetail!V1246:V1250) &gt; 0), "x", "")</f>
        <v/>
      </c>
      <c r="W170" s="14" t="str">
        <f>IF((COUNTA(CurriculumDetail!W1246:W1250) &gt; 0), "x", "")</f>
        <v/>
      </c>
      <c r="X170" s="14" t="str">
        <f>IF((COUNTA(CurriculumDetail!X1246:X1250) &gt; 0), "x", "")</f>
        <v/>
      </c>
      <c r="Y170" s="14" t="str">
        <f>IF((COUNTA(CurriculumDetail!Y1246:Y1250) &gt; 0), "x", "")</f>
        <v/>
      </c>
      <c r="Z170" s="14" t="str">
        <f>IF((COUNTA(CurriculumDetail!Z1246:Z1250) &gt; 0), "x", "")</f>
        <v/>
      </c>
      <c r="AA170" s="14" t="str">
        <f>IF((COUNTA(CurriculumDetail!AA1246:AA1250) &gt; 0), "x", "")</f>
        <v/>
      </c>
      <c r="AB170" s="14" t="str">
        <f>IF((COUNTA(CurriculumDetail!AB1246:AB1250) &gt; 0), "x", "")</f>
        <v/>
      </c>
      <c r="AC170" s="14" t="str">
        <f>IF((COUNTA(CurriculumDetail!AC1246:AC1250) &gt; 0), "x", "")</f>
        <v/>
      </c>
      <c r="AD170" s="14" t="str">
        <f>IF((COUNTA(CurriculumDetail!AD1246:AD1250) &gt; 0), "x", "")</f>
        <v/>
      </c>
      <c r="AE170" s="14" t="str">
        <f>IF((COUNTA(CurriculumDetail!AE1246:AE1250) &gt; 0), "x", "")</f>
        <v/>
      </c>
      <c r="AF170" s="14" t="str">
        <f>IF((COUNTA(CurriculumDetail!AF1246:AF1250) &gt; 0), "x", "")</f>
        <v/>
      </c>
      <c r="AG170" s="14" t="str">
        <f>IF((COUNTA(CurriculumDetail!AG1246:AG1250) &gt; 0), "x", "")</f>
        <v/>
      </c>
      <c r="AH170" s="14" t="str">
        <f>IF((COUNTA(CurriculumDetail!AH1246:AH1250) &gt; 0), "x", "")</f>
        <v/>
      </c>
      <c r="AI170" s="14" t="str">
        <f>IF((COUNTA(CurriculumDetail!AI1246:AI1250) &gt; 0), "x", "")</f>
        <v/>
      </c>
      <c r="AJ170" s="14" t="str">
        <f>IF((COUNTA(CurriculumDetail!AJ1246:AJ1250) &gt; 0), "x", "")</f>
        <v/>
      </c>
    </row>
    <row r="171" spans="1:36">
      <c r="A171" t="s">
        <v>642</v>
      </c>
      <c r="B171" t="s">
        <v>807</v>
      </c>
      <c r="C171">
        <v>0</v>
      </c>
      <c r="D171">
        <v>2</v>
      </c>
      <c r="E171" t="b">
        <f>AND(OR(CurriculumDetail!F1253&gt;0,CurriculumDetail!C1253&lt;&gt;1),OR(CurriculumDetail!F1254&gt;0,CurriculumDetail!C1254&lt;&gt;1),OR(CurriculumDetail!F1255&gt;0,CurriculumDetail!C1255&lt;&gt;1),OR(CurriculumDetail!F1256&gt;0,CurriculumDetail!C1256&lt;&gt;1))</f>
        <v>1</v>
      </c>
      <c r="F171" t="b">
        <f>AND(OR(CurriculumDetail!F1253&gt;0,CurriculumDetail!C1253&lt;&gt;2),OR(CurriculumDetail!F1254&gt;0,CurriculumDetail!C1254&lt;&gt;2),OR(CurriculumDetail!F1255&gt;0,CurriculumDetail!C1255&lt;&gt;2),OR(CurriculumDetail!F1256&gt;0,CurriculumDetail!C1256&lt;&gt;2))</f>
        <v>1</v>
      </c>
      <c r="G171" t="str">
        <f>IF((COUNTA(CurriculumDetail!G1252:G1256) &gt; 0), "x", "")</f>
        <v/>
      </c>
      <c r="H171" s="14" t="str">
        <f>IF((COUNTA(CurriculumDetail!H1252:H1256) &gt; 0), "x", "")</f>
        <v/>
      </c>
      <c r="I171" s="14" t="str">
        <f>IF((COUNTA(CurriculumDetail!I1252:I1256) &gt; 0), "x", "")</f>
        <v/>
      </c>
      <c r="J171" s="14" t="str">
        <f>IF((COUNTA(CurriculumDetail!J1252:J1256) &gt; 0), "x", "")</f>
        <v/>
      </c>
      <c r="K171" s="14" t="str">
        <f>IF((COUNTA(CurriculumDetail!K1252:K1256) &gt; 0), "x", "")</f>
        <v/>
      </c>
      <c r="L171" s="14" t="str">
        <f>IF((COUNTA(CurriculumDetail!L1252:L1256) &gt; 0), "x", "")</f>
        <v>x</v>
      </c>
      <c r="M171" s="14" t="str">
        <f>IF((COUNTA(CurriculumDetail!M1252:M1256) &gt; 0), "x", "")</f>
        <v/>
      </c>
      <c r="N171" s="14" t="str">
        <f>IF((COUNTA(CurriculumDetail!N1252:N1256) &gt; 0), "x", "")</f>
        <v/>
      </c>
      <c r="O171" s="14" t="str">
        <f>IF((COUNTA(CurriculumDetail!O1252:O1256) &gt; 0), "x", "")</f>
        <v/>
      </c>
      <c r="P171" s="14" t="str">
        <f>IF((COUNTA(CurriculumDetail!P1252:P1256) &gt; 0), "x", "")</f>
        <v/>
      </c>
      <c r="Q171" s="14" t="str">
        <f>IF((COUNTA(CurriculumDetail!Q1252:Q1256) &gt; 0), "x", "")</f>
        <v/>
      </c>
      <c r="R171" s="14" t="str">
        <f>IF((COUNTA(CurriculumDetail!R1252:R1256) &gt; 0), "x", "")</f>
        <v>x</v>
      </c>
      <c r="S171" s="14" t="str">
        <f>IF((COUNTA(CurriculumDetail!S1252:S1256) &gt; 0), "x", "")</f>
        <v/>
      </c>
      <c r="T171" s="14" t="str">
        <f>IF((COUNTA(CurriculumDetail!T1252:T1256) &gt; 0), "x", "")</f>
        <v/>
      </c>
      <c r="U171" s="14" t="str">
        <f>IF((COUNTA(CurriculumDetail!U1252:U1256) &gt; 0), "x", "")</f>
        <v/>
      </c>
      <c r="V171" s="14" t="str">
        <f>IF((COUNTA(CurriculumDetail!V1252:V1256) &gt; 0), "x", "")</f>
        <v/>
      </c>
      <c r="W171" s="14" t="str">
        <f>IF((COUNTA(CurriculumDetail!W1252:W1256) &gt; 0), "x", "")</f>
        <v/>
      </c>
      <c r="X171" s="14" t="str">
        <f>IF((COUNTA(CurriculumDetail!X1252:X1256) &gt; 0), "x", "")</f>
        <v/>
      </c>
      <c r="Y171" s="14" t="str">
        <f>IF((COUNTA(CurriculumDetail!Y1252:Y1256) &gt; 0), "x", "")</f>
        <v/>
      </c>
      <c r="Z171" s="14" t="str">
        <f>IF((COUNTA(CurriculumDetail!Z1252:Z1256) &gt; 0), "x", "")</f>
        <v/>
      </c>
      <c r="AA171" s="14" t="str">
        <f>IF((COUNTA(CurriculumDetail!AA1252:AA1256) &gt; 0), "x", "")</f>
        <v/>
      </c>
      <c r="AB171" s="14" t="str">
        <f>IF((COUNTA(CurriculumDetail!AB1252:AB1256) &gt; 0), "x", "")</f>
        <v/>
      </c>
      <c r="AC171" s="14" t="str">
        <f>IF((COUNTA(CurriculumDetail!AC1252:AC1256) &gt; 0), "x", "")</f>
        <v/>
      </c>
      <c r="AD171" s="14" t="str">
        <f>IF((COUNTA(CurriculumDetail!AD1252:AD1256) &gt; 0), "x", "")</f>
        <v/>
      </c>
      <c r="AE171" s="14" t="str">
        <f>IF((COUNTA(CurriculumDetail!AE1252:AE1256) &gt; 0), "x", "")</f>
        <v/>
      </c>
      <c r="AF171" s="14" t="str">
        <f>IF((COUNTA(CurriculumDetail!AF1252:AF1256) &gt; 0), "x", "")</f>
        <v/>
      </c>
      <c r="AG171" s="14" t="str">
        <f>IF((COUNTA(CurriculumDetail!AG1252:AG1256) &gt; 0), "x", "")</f>
        <v/>
      </c>
      <c r="AH171" s="14" t="str">
        <f>IF((COUNTA(CurriculumDetail!AH1252:AH1256) &gt; 0), "x", "")</f>
        <v/>
      </c>
      <c r="AI171" s="14" t="str">
        <f>IF((COUNTA(CurriculumDetail!AI1252:AI1256) &gt; 0), "x", "")</f>
        <v/>
      </c>
      <c r="AJ171" s="14" t="str">
        <f>IF((COUNTA(CurriculumDetail!AJ1252:AJ1256) &gt; 0), "x", "")</f>
        <v/>
      </c>
    </row>
    <row r="172" spans="1:36">
      <c r="A172" t="s">
        <v>642</v>
      </c>
      <c r="B172" t="s">
        <v>306</v>
      </c>
      <c r="C172">
        <v>0</v>
      </c>
      <c r="D172">
        <v>3</v>
      </c>
      <c r="E172" t="b">
        <f>AND(OR(CurriculumDetail!F1259&gt;0,CurriculumDetail!C1259&lt;&gt;1),OR(CurriculumDetail!F1260&gt;0,CurriculumDetail!C1260&lt;&gt;1),OR(CurriculumDetail!F1261&gt;0,CurriculumDetail!C1261&lt;&gt;1))</f>
        <v>1</v>
      </c>
      <c r="F172" t="b">
        <f>AND(OR(CurriculumDetail!F1259&gt;0,CurriculumDetail!C1259&lt;&gt;2),OR(CurriculumDetail!F1260&gt;0,CurriculumDetail!C1260&lt;&gt;2),OR(CurriculumDetail!F1261&gt;0,CurriculumDetail!C1261&lt;&gt;2))</f>
        <v>1</v>
      </c>
      <c r="G172" t="str">
        <f>IF((COUNTA(CurriculumDetail!G1258:G1261) &gt; 0), "x", "")</f>
        <v/>
      </c>
      <c r="H172" s="14" t="str">
        <f>IF((COUNTA(CurriculumDetail!H1258:H1261) &gt; 0), "x", "")</f>
        <v/>
      </c>
      <c r="I172" s="14" t="str">
        <f>IF((COUNTA(CurriculumDetail!I1258:I1261) &gt; 0), "x", "")</f>
        <v/>
      </c>
      <c r="J172" s="14" t="str">
        <f>IF((COUNTA(CurriculumDetail!J1258:J1261) &gt; 0), "x", "")</f>
        <v/>
      </c>
      <c r="K172" s="14" t="str">
        <f>IF((COUNTA(CurriculumDetail!K1258:K1261) &gt; 0), "x", "")</f>
        <v/>
      </c>
      <c r="L172" s="14" t="str">
        <f>IF((COUNTA(CurriculumDetail!L1258:L1261) &gt; 0), "x", "")</f>
        <v>x</v>
      </c>
      <c r="M172" s="14" t="str">
        <f>IF((COUNTA(CurriculumDetail!M1258:M1261) &gt; 0), "x", "")</f>
        <v/>
      </c>
      <c r="N172" s="14" t="str">
        <f>IF((COUNTA(CurriculumDetail!N1258:N1261) &gt; 0), "x", "")</f>
        <v/>
      </c>
      <c r="O172" s="14" t="str">
        <f>IF((COUNTA(CurriculumDetail!O1258:O1261) &gt; 0), "x", "")</f>
        <v/>
      </c>
      <c r="P172" s="14" t="str">
        <f>IF((COUNTA(CurriculumDetail!P1258:P1261) &gt; 0), "x", "")</f>
        <v/>
      </c>
      <c r="Q172" s="14" t="str">
        <f>IF((COUNTA(CurriculumDetail!Q1258:Q1261) &gt; 0), "x", "")</f>
        <v/>
      </c>
      <c r="R172" s="14" t="str">
        <f>IF((COUNTA(CurriculumDetail!R1258:R1261) &gt; 0), "x", "")</f>
        <v/>
      </c>
      <c r="S172" s="14" t="str">
        <f>IF((COUNTA(CurriculumDetail!S1258:S1261) &gt; 0), "x", "")</f>
        <v/>
      </c>
      <c r="T172" s="14" t="str">
        <f>IF((COUNTA(CurriculumDetail!T1258:T1261) &gt; 0), "x", "")</f>
        <v/>
      </c>
      <c r="U172" s="14" t="str">
        <f>IF((COUNTA(CurriculumDetail!U1258:U1261) &gt; 0), "x", "")</f>
        <v/>
      </c>
      <c r="V172" s="14" t="str">
        <f>IF((COUNTA(CurriculumDetail!V1258:V1261) &gt; 0), "x", "")</f>
        <v/>
      </c>
      <c r="W172" s="14" t="str">
        <f>IF((COUNTA(CurriculumDetail!W1258:W1261) &gt; 0), "x", "")</f>
        <v/>
      </c>
      <c r="X172" s="14" t="str">
        <f>IF((COUNTA(CurriculumDetail!X1258:X1261) &gt; 0), "x", "")</f>
        <v/>
      </c>
      <c r="Y172" s="14" t="str">
        <f>IF((COUNTA(CurriculumDetail!Y1258:Y1261) &gt; 0), "x", "")</f>
        <v/>
      </c>
      <c r="Z172" s="14" t="str">
        <f>IF((COUNTA(CurriculumDetail!Z1258:Z1261) &gt; 0), "x", "")</f>
        <v/>
      </c>
      <c r="AA172" s="14" t="str">
        <f>IF((COUNTA(CurriculumDetail!AA1258:AA1261) &gt; 0), "x", "")</f>
        <v/>
      </c>
      <c r="AB172" s="14" t="str">
        <f>IF((COUNTA(CurriculumDetail!AB1258:AB1261) &gt; 0), "x", "")</f>
        <v/>
      </c>
      <c r="AC172" s="14" t="str">
        <f>IF((COUNTA(CurriculumDetail!AC1258:AC1261) &gt; 0), "x", "")</f>
        <v/>
      </c>
      <c r="AD172" s="14" t="str">
        <f>IF((COUNTA(CurriculumDetail!AD1258:AD1261) &gt; 0), "x", "")</f>
        <v/>
      </c>
      <c r="AE172" s="14" t="str">
        <f>IF((COUNTA(CurriculumDetail!AE1258:AE1261) &gt; 0), "x", "")</f>
        <v/>
      </c>
      <c r="AF172" s="14" t="str">
        <f>IF((COUNTA(CurriculumDetail!AF1258:AF1261) &gt; 0), "x", "")</f>
        <v/>
      </c>
      <c r="AG172" s="14" t="str">
        <f>IF((COUNTA(CurriculumDetail!AG1258:AG1261) &gt; 0), "x", "")</f>
        <v/>
      </c>
      <c r="AH172" s="14" t="str">
        <f>IF((COUNTA(CurriculumDetail!AH1258:AH1261) &gt; 0), "x", "")</f>
        <v/>
      </c>
      <c r="AI172" s="14" t="str">
        <f>IF((COUNTA(CurriculumDetail!AI1258:AI1261) &gt; 0), "x", "")</f>
        <v/>
      </c>
      <c r="AJ172" s="14" t="str">
        <f>IF((COUNTA(CurriculumDetail!AJ1258:AJ1261) &gt; 0), "x", "")</f>
        <v/>
      </c>
    </row>
    <row r="173" spans="1:36">
      <c r="A173" t="s">
        <v>642</v>
      </c>
      <c r="B173" t="s">
        <v>699</v>
      </c>
      <c r="C173">
        <v>0</v>
      </c>
      <c r="D173">
        <v>2</v>
      </c>
      <c r="E173" t="b">
        <f>AND(OR(CurriculumDetail!F1264&gt;0,CurriculumDetail!C1264&lt;&gt;1),OR(CurriculumDetail!F1265&gt;0,CurriculumDetail!C1265&lt;&gt;1),OR(CurriculumDetail!F1266&gt;0,CurriculumDetail!C1266&lt;&gt;1))</f>
        <v>1</v>
      </c>
      <c r="F173" t="b">
        <f>AND(OR(CurriculumDetail!F1264&gt;0,CurriculumDetail!C1264&lt;&gt;2),OR(CurriculumDetail!F1265&gt;0,CurriculumDetail!C1265&lt;&gt;2),OR(CurriculumDetail!F1266&gt;0,CurriculumDetail!C1266&lt;&gt;2))</f>
        <v>0</v>
      </c>
      <c r="G173" t="str">
        <f>IF((COUNTA(CurriculumDetail!G1263:G1266) &gt; 0), "x", "")</f>
        <v/>
      </c>
      <c r="H173" s="14" t="str">
        <f>IF((COUNTA(CurriculumDetail!H1263:H1266) &gt; 0), "x", "")</f>
        <v/>
      </c>
      <c r="I173" s="14" t="str">
        <f>IF((COUNTA(CurriculumDetail!I1263:I1266) &gt; 0), "x", "")</f>
        <v/>
      </c>
      <c r="J173" s="14" t="str">
        <f>IF((COUNTA(CurriculumDetail!J1263:J1266) &gt; 0), "x", "")</f>
        <v/>
      </c>
      <c r="K173" s="14" t="str">
        <f>IF((COUNTA(CurriculumDetail!K1263:K1266) &gt; 0), "x", "")</f>
        <v/>
      </c>
      <c r="L173" s="14" t="str">
        <f>IF((COUNTA(CurriculumDetail!L1263:L1266) &gt; 0), "x", "")</f>
        <v>x</v>
      </c>
      <c r="M173" s="14" t="str">
        <f>IF((COUNTA(CurriculumDetail!M1263:M1266) &gt; 0), "x", "")</f>
        <v/>
      </c>
      <c r="N173" s="14" t="str">
        <f>IF((COUNTA(CurriculumDetail!N1263:N1266) &gt; 0), "x", "")</f>
        <v/>
      </c>
      <c r="O173" s="14" t="str">
        <f>IF((COUNTA(CurriculumDetail!O1263:O1266) &gt; 0), "x", "")</f>
        <v/>
      </c>
      <c r="P173" s="14" t="str">
        <f>IF((COUNTA(CurriculumDetail!P1263:P1266) &gt; 0), "x", "")</f>
        <v/>
      </c>
      <c r="Q173" s="14" t="str">
        <f>IF((COUNTA(CurriculumDetail!Q1263:Q1266) &gt; 0), "x", "")</f>
        <v/>
      </c>
      <c r="R173" s="14" t="str">
        <f>IF((COUNTA(CurriculumDetail!R1263:R1266) &gt; 0), "x", "")</f>
        <v/>
      </c>
      <c r="S173" s="14" t="str">
        <f>IF((COUNTA(CurriculumDetail!S1263:S1266) &gt; 0), "x", "")</f>
        <v/>
      </c>
      <c r="T173" s="14" t="str">
        <f>IF((COUNTA(CurriculumDetail!T1263:T1266) &gt; 0), "x", "")</f>
        <v/>
      </c>
      <c r="U173" s="14" t="str">
        <f>IF((COUNTA(CurriculumDetail!U1263:U1266) &gt; 0), "x", "")</f>
        <v>x</v>
      </c>
      <c r="V173" s="14" t="str">
        <f>IF((COUNTA(CurriculumDetail!V1263:V1266) &gt; 0), "x", "")</f>
        <v/>
      </c>
      <c r="W173" s="14" t="str">
        <f>IF((COUNTA(CurriculumDetail!W1263:W1266) &gt; 0), "x", "")</f>
        <v/>
      </c>
      <c r="X173" s="14" t="str">
        <f>IF((COUNTA(CurriculumDetail!X1263:X1266) &gt; 0), "x", "")</f>
        <v/>
      </c>
      <c r="Y173" s="14" t="str">
        <f>IF((COUNTA(CurriculumDetail!Y1263:Y1266) &gt; 0), "x", "")</f>
        <v/>
      </c>
      <c r="Z173" s="14" t="str">
        <f>IF((COUNTA(CurriculumDetail!Z1263:Z1266) &gt; 0), "x", "")</f>
        <v/>
      </c>
      <c r="AA173" s="14" t="str">
        <f>IF((COUNTA(CurriculumDetail!AA1263:AA1266) &gt; 0), "x", "")</f>
        <v/>
      </c>
      <c r="AB173" s="14" t="str">
        <f>IF((COUNTA(CurriculumDetail!AB1263:AB1266) &gt; 0), "x", "")</f>
        <v/>
      </c>
      <c r="AC173" s="14" t="str">
        <f>IF((COUNTA(CurriculumDetail!AC1263:AC1266) &gt; 0), "x", "")</f>
        <v/>
      </c>
      <c r="AD173" s="14" t="str">
        <f>IF((COUNTA(CurriculumDetail!AD1263:AD1266) &gt; 0), "x", "")</f>
        <v/>
      </c>
      <c r="AE173" s="14" t="str">
        <f>IF((COUNTA(CurriculumDetail!AE1263:AE1266) &gt; 0), "x", "")</f>
        <v/>
      </c>
      <c r="AF173" s="14" t="str">
        <f>IF((COUNTA(CurriculumDetail!AF1263:AF1266) &gt; 0), "x", "")</f>
        <v/>
      </c>
      <c r="AG173" s="14" t="str">
        <f>IF((COUNTA(CurriculumDetail!AG1263:AG1266) &gt; 0), "x", "")</f>
        <v/>
      </c>
      <c r="AH173" s="14" t="str">
        <f>IF((COUNTA(CurriculumDetail!AH1263:AH1266) &gt; 0), "x", "")</f>
        <v/>
      </c>
      <c r="AI173" s="14" t="str">
        <f>IF((COUNTA(CurriculumDetail!AI1263:AI1266) &gt; 0), "x", "")</f>
        <v/>
      </c>
      <c r="AJ173" s="14" t="str">
        <f>IF((COUNTA(CurriculumDetail!AJ1263:AJ1266) &gt; 0), "x", "")</f>
        <v/>
      </c>
    </row>
    <row r="174" spans="1:36">
      <c r="A174" t="s">
        <v>642</v>
      </c>
      <c r="B174" t="s">
        <v>655</v>
      </c>
      <c r="C174">
        <v>0</v>
      </c>
      <c r="D174">
        <v>2</v>
      </c>
      <c r="E174" t="b">
        <f>AND(OR(CurriculumDetail!F1269&gt;0,CurriculumDetail!C1269&lt;&gt;1),OR(CurriculumDetail!F1270&gt;0,CurriculumDetail!C1270&lt;&gt;1),OR(CurriculumDetail!F1271&gt;0,CurriculumDetail!C1271&lt;&gt;1),OR(CurriculumDetail!F1272&gt;0,CurriculumDetail!C1272&lt;&gt;1),OR(CurriculumDetail!F1273&gt;0,CurriculumDetail!C1273&lt;&gt;1))</f>
        <v>1</v>
      </c>
      <c r="F174" t="b">
        <f>AND(OR(CurriculumDetail!F1269&gt;0,CurriculumDetail!C1269&lt;&gt;2),OR(CurriculumDetail!F1270&gt;0,CurriculumDetail!C1270&lt;&gt;2),OR(CurriculumDetail!F1271&gt;0,CurriculumDetail!C1271&lt;&gt;2),OR(CurriculumDetail!F1272&gt;0,CurriculumDetail!C1272&lt;&gt;2),OR(CurriculumDetail!F1273&gt;0,CurriculumDetail!C1273&lt;&gt;2))</f>
        <v>0</v>
      </c>
      <c r="G174" t="str">
        <f>IF((COUNTA(CurriculumDetail!G1268:G1273) &gt; 0), "x", "")</f>
        <v/>
      </c>
      <c r="H174" s="14" t="str">
        <f>IF((COUNTA(CurriculumDetail!H1268:H1273) &gt; 0), "x", "")</f>
        <v/>
      </c>
      <c r="I174" s="14" t="str">
        <f>IF((COUNTA(CurriculumDetail!I1268:I1273) &gt; 0), "x", "")</f>
        <v/>
      </c>
      <c r="J174" s="14" t="str">
        <f>IF((COUNTA(CurriculumDetail!J1268:J1273) &gt; 0), "x", "")</f>
        <v/>
      </c>
      <c r="K174" s="14" t="str">
        <f>IF((COUNTA(CurriculumDetail!K1268:K1273) &gt; 0), "x", "")</f>
        <v>x</v>
      </c>
      <c r="L174" s="14" t="str">
        <f>IF((COUNTA(CurriculumDetail!L1268:L1273) &gt; 0), "x", "")</f>
        <v/>
      </c>
      <c r="M174" s="14" t="str">
        <f>IF((COUNTA(CurriculumDetail!M1268:M1273) &gt; 0), "x", "")</f>
        <v/>
      </c>
      <c r="N174" s="14" t="str">
        <f>IF((COUNTA(CurriculumDetail!N1268:N1273) &gt; 0), "x", "")</f>
        <v/>
      </c>
      <c r="O174" s="14" t="str">
        <f>IF((COUNTA(CurriculumDetail!O1268:O1273) &gt; 0), "x", "")</f>
        <v/>
      </c>
      <c r="P174" s="14" t="str">
        <f>IF((COUNTA(CurriculumDetail!P1268:P1273) &gt; 0), "x", "")</f>
        <v/>
      </c>
      <c r="Q174" s="14" t="str">
        <f>IF((COUNTA(CurriculumDetail!Q1268:Q1273) &gt; 0), "x", "")</f>
        <v/>
      </c>
      <c r="R174" s="14" t="str">
        <f>IF((COUNTA(CurriculumDetail!R1268:R1273) &gt; 0), "x", "")</f>
        <v>x</v>
      </c>
      <c r="S174" s="14" t="str">
        <f>IF((COUNTA(CurriculumDetail!S1268:S1273) &gt; 0), "x", "")</f>
        <v/>
      </c>
      <c r="T174" s="14" t="str">
        <f>IF((COUNTA(CurriculumDetail!T1268:T1273) &gt; 0), "x", "")</f>
        <v/>
      </c>
      <c r="U174" s="14" t="str">
        <f>IF((COUNTA(CurriculumDetail!U1268:U1273) &gt; 0), "x", "")</f>
        <v/>
      </c>
      <c r="V174" s="14" t="str">
        <f>IF((COUNTA(CurriculumDetail!V1268:V1273) &gt; 0), "x", "")</f>
        <v/>
      </c>
      <c r="W174" s="14" t="str">
        <f>IF((COUNTA(CurriculumDetail!W1268:W1273) &gt; 0), "x", "")</f>
        <v/>
      </c>
      <c r="X174" s="14" t="str">
        <f>IF((COUNTA(CurriculumDetail!X1268:X1273) &gt; 0), "x", "")</f>
        <v/>
      </c>
      <c r="Y174" s="14" t="str">
        <f>IF((COUNTA(CurriculumDetail!Y1268:Y1273) &gt; 0), "x", "")</f>
        <v/>
      </c>
      <c r="Z174" s="14" t="str">
        <f>IF((COUNTA(CurriculumDetail!Z1268:Z1273) &gt; 0), "x", "")</f>
        <v/>
      </c>
      <c r="AA174" s="14" t="str">
        <f>IF((COUNTA(CurriculumDetail!AA1268:AA1273) &gt; 0), "x", "")</f>
        <v/>
      </c>
      <c r="AB174" s="14" t="str">
        <f>IF((COUNTA(CurriculumDetail!AB1268:AB1273) &gt; 0), "x", "")</f>
        <v/>
      </c>
      <c r="AC174" s="14" t="str">
        <f>IF((COUNTA(CurriculumDetail!AC1268:AC1273) &gt; 0), "x", "")</f>
        <v/>
      </c>
      <c r="AD174" s="14" t="str">
        <f>IF((COUNTA(CurriculumDetail!AD1268:AD1273) &gt; 0), "x", "")</f>
        <v/>
      </c>
      <c r="AE174" s="14" t="str">
        <f>IF((COUNTA(CurriculumDetail!AE1268:AE1273) &gt; 0), "x", "")</f>
        <v/>
      </c>
      <c r="AF174" s="14" t="str">
        <f>IF((COUNTA(CurriculumDetail!AF1268:AF1273) &gt; 0), "x", "")</f>
        <v/>
      </c>
      <c r="AG174" s="14" t="str">
        <f>IF((COUNTA(CurriculumDetail!AG1268:AG1273) &gt; 0), "x", "")</f>
        <v/>
      </c>
      <c r="AH174" s="14" t="str">
        <f>IF((COUNTA(CurriculumDetail!AH1268:AH1273) &gt; 0), "x", "")</f>
        <v/>
      </c>
      <c r="AI174" s="14" t="str">
        <f>IF((COUNTA(CurriculumDetail!AI1268:AI1273) &gt; 0), "x", "")</f>
        <v/>
      </c>
      <c r="AJ174" s="14" t="str">
        <f>IF((COUNTA(CurriculumDetail!AJ1268:AJ1273) &gt; 0), "x", "")</f>
        <v/>
      </c>
    </row>
    <row r="175" spans="1:36">
      <c r="A175" t="s">
        <v>642</v>
      </c>
      <c r="B175" t="s">
        <v>1058</v>
      </c>
      <c r="C175">
        <v>0</v>
      </c>
      <c r="D175">
        <v>0</v>
      </c>
      <c r="E175" t="b">
        <f>AND(OR(CurriculumDetail!F1276&gt;0,CurriculumDetail!C1276&lt;&gt;1),OR(CurriculumDetail!F1277&gt;0,CurriculumDetail!C1277&lt;&gt;1),OR(CurriculumDetail!F1278&gt;0,CurriculumDetail!C1278&lt;&gt;1),OR(CurriculumDetail!F1279&gt;0,CurriculumDetail!C1279&lt;&gt;1))</f>
        <v>1</v>
      </c>
      <c r="F175" t="b">
        <f>AND(OR(CurriculumDetail!F1276&gt;0,CurriculumDetail!C1276&lt;&gt;2),OR(CurriculumDetail!F1277&gt;0,CurriculumDetail!C1277&lt;&gt;2),OR(CurriculumDetail!F1278&gt;0,CurriculumDetail!C1278&lt;&gt;2),OR(CurriculumDetail!F1279&gt;0,CurriculumDetail!C1279&lt;&gt;2))</f>
        <v>1</v>
      </c>
      <c r="G175" t="str">
        <f>IF((COUNTA(CurriculumDetail!G1275:G1279) &gt; 0), "x", "")</f>
        <v/>
      </c>
      <c r="H175" s="14" t="str">
        <f>IF((COUNTA(CurriculumDetail!H1275:H1279) &gt; 0), "x", "")</f>
        <v/>
      </c>
      <c r="I175" s="14" t="str">
        <f>IF((COUNTA(CurriculumDetail!I1275:I1279) &gt; 0), "x", "")</f>
        <v/>
      </c>
      <c r="J175" s="14" t="str">
        <f>IF((COUNTA(CurriculumDetail!J1275:J1279) &gt; 0), "x", "")</f>
        <v/>
      </c>
      <c r="K175" s="14" t="str">
        <f>IF((COUNTA(CurriculumDetail!K1275:K1279) &gt; 0), "x", "")</f>
        <v/>
      </c>
      <c r="L175" s="14" t="str">
        <f>IF((COUNTA(CurriculumDetail!L1275:L1279) &gt; 0), "x", "")</f>
        <v>x</v>
      </c>
      <c r="M175" s="14" t="str">
        <f>IF((COUNTA(CurriculumDetail!M1275:M1279) &gt; 0), "x", "")</f>
        <v/>
      </c>
      <c r="N175" s="14" t="str">
        <f>IF((COUNTA(CurriculumDetail!N1275:N1279) &gt; 0), "x", "")</f>
        <v/>
      </c>
      <c r="O175" s="14" t="str">
        <f>IF((COUNTA(CurriculumDetail!O1275:O1279) &gt; 0), "x", "")</f>
        <v/>
      </c>
      <c r="P175" s="14" t="str">
        <f>IF((COUNTA(CurriculumDetail!P1275:P1279) &gt; 0), "x", "")</f>
        <v/>
      </c>
      <c r="Q175" s="14" t="str">
        <f>IF((COUNTA(CurriculumDetail!Q1275:Q1279) &gt; 0), "x", "")</f>
        <v/>
      </c>
      <c r="R175" s="14" t="str">
        <f>IF((COUNTA(CurriculumDetail!R1275:R1279) &gt; 0), "x", "")</f>
        <v/>
      </c>
      <c r="S175" s="14" t="str">
        <f>IF((COUNTA(CurriculumDetail!S1275:S1279) &gt; 0), "x", "")</f>
        <v/>
      </c>
      <c r="T175" s="14" t="str">
        <f>IF((COUNTA(CurriculumDetail!T1275:T1279) &gt; 0), "x", "")</f>
        <v/>
      </c>
      <c r="U175" s="14" t="str">
        <f>IF((COUNTA(CurriculumDetail!U1275:U1279) &gt; 0), "x", "")</f>
        <v/>
      </c>
      <c r="V175" s="14" t="str">
        <f>IF((COUNTA(CurriculumDetail!V1275:V1279) &gt; 0), "x", "")</f>
        <v/>
      </c>
      <c r="W175" s="14" t="str">
        <f>IF((COUNTA(CurriculumDetail!W1275:W1279) &gt; 0), "x", "")</f>
        <v/>
      </c>
      <c r="X175" s="14" t="str">
        <f>IF((COUNTA(CurriculumDetail!X1275:X1279) &gt; 0), "x", "")</f>
        <v/>
      </c>
      <c r="Y175" s="14" t="str">
        <f>IF((COUNTA(CurriculumDetail!Y1275:Y1279) &gt; 0), "x", "")</f>
        <v/>
      </c>
      <c r="Z175" s="14" t="str">
        <f>IF((COUNTA(CurriculumDetail!Z1275:Z1279) &gt; 0), "x", "")</f>
        <v/>
      </c>
      <c r="AA175" s="14" t="str">
        <f>IF((COUNTA(CurriculumDetail!AA1275:AA1279) &gt; 0), "x", "")</f>
        <v/>
      </c>
      <c r="AB175" s="14" t="str">
        <f>IF((COUNTA(CurriculumDetail!AB1275:AB1279) &gt; 0), "x", "")</f>
        <v/>
      </c>
      <c r="AC175" s="14" t="str">
        <f>IF((COUNTA(CurriculumDetail!AC1275:AC1279) &gt; 0), "x", "")</f>
        <v/>
      </c>
      <c r="AD175" s="14" t="str">
        <f>IF((COUNTA(CurriculumDetail!AD1275:AD1279) &gt; 0), "x", "")</f>
        <v/>
      </c>
      <c r="AE175" s="14" t="str">
        <f>IF((COUNTA(CurriculumDetail!AE1275:AE1279) &gt; 0), "x", "")</f>
        <v/>
      </c>
      <c r="AF175" s="14" t="str">
        <f>IF((COUNTA(CurriculumDetail!AF1275:AF1279) &gt; 0), "x", "")</f>
        <v/>
      </c>
      <c r="AG175" s="14" t="str">
        <f>IF((COUNTA(CurriculumDetail!AG1275:AG1279) &gt; 0), "x", "")</f>
        <v/>
      </c>
      <c r="AH175" s="14" t="str">
        <f>IF((COUNTA(CurriculumDetail!AH1275:AH1279) &gt; 0), "x", "")</f>
        <v/>
      </c>
      <c r="AI175" s="14" t="str">
        <f>IF((COUNTA(CurriculumDetail!AI1275:AI1279) &gt; 0), "x", "")</f>
        <v/>
      </c>
      <c r="AJ175" s="14" t="str">
        <f>IF((COUNTA(CurriculumDetail!AJ1275:AJ1279) &gt; 0), "x", "")</f>
        <v/>
      </c>
    </row>
    <row r="176" spans="1:36">
      <c r="A176" t="s">
        <v>645</v>
      </c>
      <c r="B176" t="s">
        <v>117</v>
      </c>
      <c r="C176">
        <v>2</v>
      </c>
      <c r="D176">
        <v>2</v>
      </c>
      <c r="E176" t="b">
        <f>AND(OR(CurriculumDetail!F1249&gt;0,CurriculumDetail!C1249&lt;&gt;1),OR(CurriculumDetail!F1250&gt;0,CurriculumDetail!C1250&lt;&gt;1),OR(CurriculumDetail!F1251&gt;0,CurriculumDetail!C1251&lt;&gt;1),OR(CurriculumDetail!F1252&gt;0,CurriculumDetail!C1252&lt;&gt;1),OR(CurriculumDetail!F1253&gt;0,CurriculumDetail!C1253&lt;&gt;1),OR(CurriculumDetail!F1254&gt;0,CurriculumDetail!C1254&lt;&gt;1),OR(CurriculumDetail!F1255&gt;0,CurriculumDetail!C1255&lt;&gt;1),OR(CurriculumDetail!F1256&gt;0,CurriculumDetail!C1256&lt;&gt;1),OR(CurriculumDetail!F1257&gt;0,CurriculumDetail!C1257&lt;&gt;1),OR(CurriculumDetail!F1258&gt;0,CurriculumDetail!C1258&lt;&gt;1),OR(CurriculumDetail!F1259&gt;0,CurriculumDetail!C1259&lt;&gt;1),OR(CurriculumDetail!F1260&gt;0,CurriculumDetail!C1260&lt;&gt;1),OR(CurriculumDetail!F1261&gt;0,CurriculumDetail!C1261&lt;&gt;1),OR(CurriculumDetail!F1262&gt;0,CurriculumDetail!C1262&lt;&gt;1))</f>
        <v>1</v>
      </c>
      <c r="F176" t="b">
        <f>AND(OR(CurriculumDetail!F1249&gt;0,CurriculumDetail!C1249&lt;&gt;2),OR(CurriculumDetail!F1250&gt;0,CurriculumDetail!C1250&lt;&gt;2),OR(CurriculumDetail!F1251&gt;0,CurriculumDetail!C1251&lt;&gt;2),OR(CurriculumDetail!F1252&gt;0,CurriculumDetail!C1252&lt;&gt;2),OR(CurriculumDetail!F1253&gt;0,CurriculumDetail!C1253&lt;&gt;2),OR(CurriculumDetail!F1254&gt;0,CurriculumDetail!C1254&lt;&gt;2),OR(CurriculumDetail!F1255&gt;0,CurriculumDetail!C1255&lt;&gt;2),OR(CurriculumDetail!F1256&gt;0,CurriculumDetail!C1256&lt;&gt;2),OR(CurriculumDetail!F1257&gt;0,CurriculumDetail!C1257&lt;&gt;2),OR(CurriculumDetail!F1258&gt;0,CurriculumDetail!C1258&lt;&gt;2),OR(CurriculumDetail!F1259&gt;0,CurriculumDetail!C1259&lt;&gt;2),OR(CurriculumDetail!F1260&gt;0,CurriculumDetail!C1260&lt;&gt;2),OR(CurriculumDetail!F1261&gt;0,CurriculumDetail!C1261&lt;&gt;2),OR(CurriculumDetail!F1262&gt;0,CurriculumDetail!C1262&lt;&gt;2))</f>
        <v>1</v>
      </c>
      <c r="G176" t="str">
        <f>IF((COUNTA(CurriculumDetail!G1248:G1262) &gt; 0), "x", "")</f>
        <v/>
      </c>
      <c r="H176" s="14" t="str">
        <f>IF((COUNTA(CurriculumDetail!H1248:H1262) &gt; 0), "x", "")</f>
        <v/>
      </c>
      <c r="I176" s="14" t="str">
        <f>IF((COUNTA(CurriculumDetail!I1248:I1262) &gt; 0), "x", "")</f>
        <v/>
      </c>
      <c r="J176" s="14" t="str">
        <f>IF((COUNTA(CurriculumDetail!J1248:J1262) &gt; 0), "x", "")</f>
        <v/>
      </c>
      <c r="K176" s="14" t="str">
        <f>IF((COUNTA(CurriculumDetail!K1248:K1262) &gt; 0), "x", "")</f>
        <v/>
      </c>
      <c r="L176" s="14" t="str">
        <f>IF((COUNTA(CurriculumDetail!L1248:L1262) &gt; 0), "x", "")</f>
        <v>x</v>
      </c>
      <c r="M176" s="14" t="str">
        <f>IF((COUNTA(CurriculumDetail!M1248:M1262) &gt; 0), "x", "")</f>
        <v/>
      </c>
      <c r="N176" s="14" t="str">
        <f>IF((COUNTA(CurriculumDetail!N1248:N1262) &gt; 0), "x", "")</f>
        <v/>
      </c>
      <c r="O176" s="14" t="str">
        <f>IF((COUNTA(CurriculumDetail!O1248:O1262) &gt; 0), "x", "")</f>
        <v/>
      </c>
      <c r="P176" s="14" t="str">
        <f>IF((COUNTA(CurriculumDetail!P1248:P1262) &gt; 0), "x", "")</f>
        <v/>
      </c>
      <c r="Q176" s="14" t="str">
        <f>IF((COUNTA(CurriculumDetail!Q1248:Q1262) &gt; 0), "x", "")</f>
        <v/>
      </c>
      <c r="R176" s="14" t="str">
        <f>IF((COUNTA(CurriculumDetail!R1248:R1262) &gt; 0), "x", "")</f>
        <v>x</v>
      </c>
      <c r="S176" s="14" t="str">
        <f>IF((COUNTA(CurriculumDetail!S1248:S1262) &gt; 0), "x", "")</f>
        <v/>
      </c>
      <c r="T176" s="14" t="str">
        <f>IF((COUNTA(CurriculumDetail!T1248:T1262) &gt; 0), "x", "")</f>
        <v/>
      </c>
      <c r="U176" s="14" t="str">
        <f>IF((COUNTA(CurriculumDetail!U1248:U1262) &gt; 0), "x", "")</f>
        <v/>
      </c>
      <c r="V176" s="14" t="str">
        <f>IF((COUNTA(CurriculumDetail!V1248:V1262) &gt; 0), "x", "")</f>
        <v/>
      </c>
      <c r="W176" s="14" t="str">
        <f>IF((COUNTA(CurriculumDetail!W1248:W1262) &gt; 0), "x", "")</f>
        <v/>
      </c>
      <c r="X176" s="14" t="str">
        <f>IF((COUNTA(CurriculumDetail!X1248:X1262) &gt; 0), "x", "")</f>
        <v/>
      </c>
      <c r="Y176" s="14" t="str">
        <f>IF((COUNTA(CurriculumDetail!Y1248:Y1262) &gt; 0), "x", "")</f>
        <v/>
      </c>
      <c r="Z176" s="14" t="str">
        <f>IF((COUNTA(CurriculumDetail!Z1248:Z1262) &gt; 0), "x", "")</f>
        <v/>
      </c>
      <c r="AA176" s="14" t="str">
        <f>IF((COUNTA(CurriculumDetail!AA1248:AA1262) &gt; 0), "x", "")</f>
        <v/>
      </c>
      <c r="AB176" s="14" t="str">
        <f>IF((COUNTA(CurriculumDetail!AB1248:AB1262) &gt; 0), "x", "")</f>
        <v/>
      </c>
      <c r="AC176" s="14" t="str">
        <f>IF((COUNTA(CurriculumDetail!AC1248:AC1262) &gt; 0), "x", "")</f>
        <v/>
      </c>
      <c r="AD176" s="14" t="str">
        <f>IF((COUNTA(CurriculumDetail!AD1248:AD1262) &gt; 0), "x", "")</f>
        <v/>
      </c>
      <c r="AE176" s="14" t="str">
        <f>IF((COUNTA(CurriculumDetail!AE1248:AE1262) &gt; 0), "x", "")</f>
        <v/>
      </c>
      <c r="AF176" s="14" t="str">
        <f>IF((COUNTA(CurriculumDetail!AF1248:AF1262) &gt; 0), "x", "")</f>
        <v/>
      </c>
      <c r="AG176" s="14" t="str">
        <f>IF((COUNTA(CurriculumDetail!AG1248:AG1262) &gt; 0), "x", "")</f>
        <v/>
      </c>
      <c r="AH176" s="14" t="str">
        <f>IF((COUNTA(CurriculumDetail!AH1248:AH1262) &gt; 0), "x", "")</f>
        <v/>
      </c>
      <c r="AI176" s="14" t="str">
        <f>IF((COUNTA(CurriculumDetail!AI1248:AI1262) &gt; 0), "x", "")</f>
        <v/>
      </c>
      <c r="AJ176" s="14" t="str">
        <f>IF((COUNTA(CurriculumDetail!AJ1248:AJ1262) &gt; 0), "x", "")</f>
        <v/>
      </c>
    </row>
    <row r="177" spans="1:36">
      <c r="A177" t="s">
        <v>645</v>
      </c>
      <c r="B177" t="s">
        <v>639</v>
      </c>
      <c r="C177">
        <v>1</v>
      </c>
      <c r="D177">
        <v>2</v>
      </c>
      <c r="E177" t="b">
        <f>AND(OR(CurriculumDetail!F1282&gt;0,CurriculumDetail!C1282&lt;&gt;1),OR(CurriculumDetail!F1283&gt;0,CurriculumDetail!C1283&lt;&gt;1),OR(CurriculumDetail!F1284&gt;0,CurriculumDetail!C1284&lt;&gt;1),OR(CurriculumDetail!F1285&gt;0,CurriculumDetail!C1285&lt;&gt;1),OR(CurriculumDetail!F1286&gt;0,CurriculumDetail!C1286&lt;&gt;1),OR(CurriculumDetail!F1287&gt;0,CurriculumDetail!C1287&lt;&gt;1),OR(CurriculumDetail!F1288&gt;0,CurriculumDetail!C1288&lt;&gt;1),OR(CurriculumDetail!F1289&gt;0,CurriculumDetail!C1289&lt;&gt;1),OR(CurriculumDetail!F1290&gt;0,CurriculumDetail!C1290&lt;&gt;1))</f>
        <v>0</v>
      </c>
      <c r="F177" t="b">
        <f>AND(OR(CurriculumDetail!F1282&gt;0,CurriculumDetail!C1282&lt;&gt;2),OR(CurriculumDetail!F1283&gt;0,CurriculumDetail!C1283&lt;&gt;2),OR(CurriculumDetail!F1284&gt;0,CurriculumDetail!C1284&lt;&gt;2),OR(CurriculumDetail!F1285&gt;0,CurriculumDetail!C1285&lt;&gt;2),OR(CurriculumDetail!F1286&gt;0,CurriculumDetail!C1286&lt;&gt;2),OR(CurriculumDetail!F1287&gt;0,CurriculumDetail!C1287&lt;&gt;2),OR(CurriculumDetail!F1288&gt;0,CurriculumDetail!C1288&lt;&gt;2),OR(CurriculumDetail!F1289&gt;0,CurriculumDetail!C1289&lt;&gt;2),OR(CurriculumDetail!F1290&gt;0,CurriculumDetail!C1290&lt;&gt;2))</f>
        <v>0</v>
      </c>
      <c r="G177" t="str">
        <f>IF((COUNTA(CurriculumDetail!G1281:G1290) &gt; 0), "x", "")</f>
        <v>x</v>
      </c>
      <c r="H177" s="14" t="str">
        <f>IF((COUNTA(CurriculumDetail!H1281:H1290) &gt; 0), "x", "")</f>
        <v>x</v>
      </c>
      <c r="I177" s="14" t="str">
        <f>IF((COUNTA(CurriculumDetail!I1281:I1290) &gt; 0), "x", "")</f>
        <v>x</v>
      </c>
      <c r="J177" s="14" t="str">
        <f>IF((COUNTA(CurriculumDetail!J1281:J1290) &gt; 0), "x", "")</f>
        <v/>
      </c>
      <c r="K177" s="14" t="str">
        <f>IF((COUNTA(CurriculumDetail!K1281:K1290) &gt; 0), "x", "")</f>
        <v/>
      </c>
      <c r="L177" s="14" t="str">
        <f>IF((COUNTA(CurriculumDetail!L1281:L1290) &gt; 0), "x", "")</f>
        <v/>
      </c>
      <c r="M177" s="14" t="str">
        <f>IF((COUNTA(CurriculumDetail!M1281:M1290) &gt; 0), "x", "")</f>
        <v/>
      </c>
      <c r="N177" s="14" t="str">
        <f>IF((COUNTA(CurriculumDetail!N1281:N1290) &gt; 0), "x", "")</f>
        <v/>
      </c>
      <c r="O177" s="14" t="str">
        <f>IF((COUNTA(CurriculumDetail!O1281:O1290) &gt; 0), "x", "")</f>
        <v>x</v>
      </c>
      <c r="P177" s="14" t="str">
        <f>IF((COUNTA(CurriculumDetail!P1281:P1290) &gt; 0), "x", "")</f>
        <v>x</v>
      </c>
      <c r="Q177" s="14" t="str">
        <f>IF((COUNTA(CurriculumDetail!Q1281:Q1290) &gt; 0), "x", "")</f>
        <v/>
      </c>
      <c r="R177" s="14" t="str">
        <f>IF((COUNTA(CurriculumDetail!R1281:R1290) &gt; 0), "x", "")</f>
        <v/>
      </c>
      <c r="S177" s="14" t="str">
        <f>IF((COUNTA(CurriculumDetail!S1281:S1290) &gt; 0), "x", "")</f>
        <v/>
      </c>
      <c r="T177" s="14" t="str">
        <f>IF((COUNTA(CurriculumDetail!T1281:T1290) &gt; 0), "x", "")</f>
        <v/>
      </c>
      <c r="U177" s="14" t="str">
        <f>IF((COUNTA(CurriculumDetail!U1281:U1290) &gt; 0), "x", "")</f>
        <v>x</v>
      </c>
      <c r="V177" s="14" t="str">
        <f>IF((COUNTA(CurriculumDetail!V1281:V1290) &gt; 0), "x", "")</f>
        <v/>
      </c>
      <c r="W177" s="14" t="str">
        <f>IF((COUNTA(CurriculumDetail!W1281:W1290) &gt; 0), "x", "")</f>
        <v>x</v>
      </c>
      <c r="X177" s="14" t="str">
        <f>IF((COUNTA(CurriculumDetail!X1281:X1290) &gt; 0), "x", "")</f>
        <v/>
      </c>
      <c r="Y177" s="14" t="str">
        <f>IF((COUNTA(CurriculumDetail!Y1281:Y1290) &gt; 0), "x", "")</f>
        <v/>
      </c>
      <c r="Z177" s="14" t="str">
        <f>IF((COUNTA(CurriculumDetail!Z1281:Z1290) &gt; 0), "x", "")</f>
        <v/>
      </c>
      <c r="AA177" s="14" t="str">
        <f>IF((COUNTA(CurriculumDetail!AA1281:AA1290) &gt; 0), "x", "")</f>
        <v/>
      </c>
      <c r="AB177" s="14" t="str">
        <f>IF((COUNTA(CurriculumDetail!AB1281:AB1290) &gt; 0), "x", "")</f>
        <v/>
      </c>
      <c r="AC177" s="14" t="str">
        <f>IF((COUNTA(CurriculumDetail!AC1281:AC1290) &gt; 0), "x", "")</f>
        <v/>
      </c>
      <c r="AD177" s="14" t="str">
        <f>IF((COUNTA(CurriculumDetail!AD1281:AD1290) &gt; 0), "x", "")</f>
        <v/>
      </c>
      <c r="AE177" s="14" t="str">
        <f>IF((COUNTA(CurriculumDetail!AE1281:AE1290) &gt; 0), "x", "")</f>
        <v/>
      </c>
      <c r="AF177" s="14" t="str">
        <f>IF((COUNTA(CurriculumDetail!AF1281:AF1290) &gt; 0), "x", "")</f>
        <v/>
      </c>
      <c r="AG177" s="14" t="str">
        <f>IF((COUNTA(CurriculumDetail!AG1281:AG1290) &gt; 0), "x", "")</f>
        <v/>
      </c>
      <c r="AH177" s="14" t="str">
        <f>IF((COUNTA(CurriculumDetail!AH1281:AH1290) &gt; 0), "x", "")</f>
        <v/>
      </c>
      <c r="AI177" s="14" t="str">
        <f>IF((COUNTA(CurriculumDetail!AI1281:AI1290) &gt; 0), "x", "")</f>
        <v/>
      </c>
      <c r="AJ177" s="14" t="str">
        <f>IF((COUNTA(CurriculumDetail!AJ1281:AJ1290) &gt; 0), "x", "")</f>
        <v/>
      </c>
    </row>
    <row r="178" spans="1:36">
      <c r="A178" t="s">
        <v>645</v>
      </c>
      <c r="B178" t="s">
        <v>444</v>
      </c>
      <c r="C178">
        <v>2</v>
      </c>
      <c r="D178">
        <v>0</v>
      </c>
      <c r="E178" t="b">
        <f>AND(OR(CurriculumDetail!F1293&gt;0,CurriculumDetail!C1293&lt;&gt;1),OR(CurriculumDetail!F1294&gt;0,CurriculumDetail!C1294&lt;&gt;1),OR(CurriculumDetail!F1295&gt;0,CurriculumDetail!C1295&lt;&gt;1),OR(CurriculumDetail!F1296&gt;0,CurriculumDetail!C1296&lt;&gt;1),OR(CurriculumDetail!F1297&gt;0,CurriculumDetail!C1297&lt;&gt;1))</f>
        <v>0</v>
      </c>
      <c r="F178" t="b">
        <f>AND(OR(CurriculumDetail!F1293&gt;0,CurriculumDetail!C1293&lt;&gt;2),OR(CurriculumDetail!F1294&gt;0,CurriculumDetail!C1294&lt;&gt;2),OR(CurriculumDetail!F1295&gt;0,CurriculumDetail!C1295&lt;&gt;2),OR(CurriculumDetail!F1296&gt;0,CurriculumDetail!C1296&lt;&gt;2),OR(CurriculumDetail!F1297&gt;0,CurriculumDetail!C1297&lt;&gt;2))</f>
        <v>1</v>
      </c>
      <c r="G178" t="str">
        <f>IF((COUNTA(CurriculumDetail!G1292:G1297) &gt; 0), "x", "")</f>
        <v/>
      </c>
      <c r="H178" s="14" t="str">
        <f>IF((COUNTA(CurriculumDetail!H1292:H1297) &gt; 0), "x", "")</f>
        <v/>
      </c>
      <c r="I178" s="14" t="str">
        <f>IF((COUNTA(CurriculumDetail!I1292:I1297) &gt; 0), "x", "")</f>
        <v/>
      </c>
      <c r="J178" s="14" t="str">
        <f>IF((COUNTA(CurriculumDetail!J1292:J1297) &gt; 0), "x", "")</f>
        <v>x</v>
      </c>
      <c r="K178" s="14" t="str">
        <f>IF((COUNTA(CurriculumDetail!K1292:K1297) &gt; 0), "x", "")</f>
        <v/>
      </c>
      <c r="L178" s="14" t="str">
        <f>IF((COUNTA(CurriculumDetail!L1292:L1297) &gt; 0), "x", "")</f>
        <v/>
      </c>
      <c r="M178" s="14" t="str">
        <f>IF((COUNTA(CurriculumDetail!M1292:M1297) &gt; 0), "x", "")</f>
        <v/>
      </c>
      <c r="N178" s="14" t="str">
        <f>IF((COUNTA(CurriculumDetail!N1292:N1297) &gt; 0), "x", "")</f>
        <v/>
      </c>
      <c r="O178" s="14" t="str">
        <f>IF((COUNTA(CurriculumDetail!O1292:O1297) &gt; 0), "x", "")</f>
        <v/>
      </c>
      <c r="P178" s="14" t="str">
        <f>IF((COUNTA(CurriculumDetail!P1292:P1297) &gt; 0), "x", "")</f>
        <v/>
      </c>
      <c r="Q178" s="14" t="str">
        <f>IF((COUNTA(CurriculumDetail!Q1292:Q1297) &gt; 0), "x", "")</f>
        <v/>
      </c>
      <c r="R178" s="14" t="str">
        <f>IF((COUNTA(CurriculumDetail!R1292:R1297) &gt; 0), "x", "")</f>
        <v/>
      </c>
      <c r="S178" s="14" t="str">
        <f>IF((COUNTA(CurriculumDetail!S1292:S1297) &gt; 0), "x", "")</f>
        <v/>
      </c>
      <c r="T178" s="14" t="str">
        <f>IF((COUNTA(CurriculumDetail!T1292:T1297) &gt; 0), "x", "")</f>
        <v/>
      </c>
      <c r="U178" s="14" t="str">
        <f>IF((COUNTA(CurriculumDetail!U1292:U1297) &gt; 0), "x", "")</f>
        <v>x</v>
      </c>
      <c r="V178" s="14" t="str">
        <f>IF((COUNTA(CurriculumDetail!V1292:V1297) &gt; 0), "x", "")</f>
        <v/>
      </c>
      <c r="W178" s="14" t="str">
        <f>IF((COUNTA(CurriculumDetail!W1292:W1297) &gt; 0), "x", "")</f>
        <v/>
      </c>
      <c r="X178" s="14" t="str">
        <f>IF((COUNTA(CurriculumDetail!X1292:X1297) &gt; 0), "x", "")</f>
        <v/>
      </c>
      <c r="Y178" s="14" t="str">
        <f>IF((COUNTA(CurriculumDetail!Y1292:Y1297) &gt; 0), "x", "")</f>
        <v/>
      </c>
      <c r="Z178" s="14" t="str">
        <f>IF((COUNTA(CurriculumDetail!Z1292:Z1297) &gt; 0), "x", "")</f>
        <v/>
      </c>
      <c r="AA178" s="14" t="str">
        <f>IF((COUNTA(CurriculumDetail!AA1292:AA1297) &gt; 0), "x", "")</f>
        <v/>
      </c>
      <c r="AB178" s="14" t="str">
        <f>IF((COUNTA(CurriculumDetail!AB1292:AB1297) &gt; 0), "x", "")</f>
        <v/>
      </c>
      <c r="AC178" s="14" t="str">
        <f>IF((COUNTA(CurriculumDetail!AC1292:AC1297) &gt; 0), "x", "")</f>
        <v/>
      </c>
      <c r="AD178" s="14" t="str">
        <f>IF((COUNTA(CurriculumDetail!AD1292:AD1297) &gt; 0), "x", "")</f>
        <v/>
      </c>
      <c r="AE178" s="14" t="str">
        <f>IF((COUNTA(CurriculumDetail!AE1292:AE1297) &gt; 0), "x", "")</f>
        <v/>
      </c>
      <c r="AF178" s="14" t="str">
        <f>IF((COUNTA(CurriculumDetail!AF1292:AF1297) &gt; 0), "x", "")</f>
        <v/>
      </c>
      <c r="AG178" s="14" t="str">
        <f>IF((COUNTA(CurriculumDetail!AG1292:AG1297) &gt; 0), "x", "")</f>
        <v/>
      </c>
      <c r="AH178" s="14" t="str">
        <f>IF((COUNTA(CurriculumDetail!AH1292:AH1297) &gt; 0), "x", "")</f>
        <v/>
      </c>
      <c r="AI178" s="14" t="str">
        <f>IF((COUNTA(CurriculumDetail!AI1292:AI1297) &gt; 0), "x", "")</f>
        <v/>
      </c>
      <c r="AJ178" s="14" t="str">
        <f>IF((COUNTA(CurriculumDetail!AJ1292:AJ1297) &gt; 0), "x", "")</f>
        <v/>
      </c>
    </row>
    <row r="179" spans="1:36">
      <c r="A179" t="s">
        <v>645</v>
      </c>
      <c r="B179" t="s">
        <v>117</v>
      </c>
      <c r="C179">
        <v>2</v>
      </c>
      <c r="D179">
        <v>2</v>
      </c>
      <c r="E179" t="b">
        <f>AND(OR(CurriculumDetail!F1300&gt;0,CurriculumDetail!C1300&lt;&gt;1),OR(CurriculumDetail!F1301&gt;0,CurriculumDetail!C1301&lt;&gt;1),OR(CurriculumDetail!F1302&gt;0,CurriculumDetail!C1302&lt;&gt;1),OR(CurriculumDetail!F1303&gt;0,CurriculumDetail!C1303&lt;&gt;1),OR(CurriculumDetail!F1304&gt;0,CurriculumDetail!C1304&lt;&gt;1),OR(CurriculumDetail!F1305&gt;0,CurriculumDetail!C1305&lt;&gt;1),OR(CurriculumDetail!F1306&gt;0,CurriculumDetail!C1306&lt;&gt;1),OR(CurriculumDetail!F1307&gt;0,CurriculumDetail!C1307&lt;&gt;1),OR(CurriculumDetail!F1308&gt;0,CurriculumDetail!C1308&lt;&gt;1),OR(CurriculumDetail!F1309&gt;0,CurriculumDetail!C1309&lt;&gt;1),OR(CurriculumDetail!F1310&gt;0,CurriculumDetail!C1310&lt;&gt;1),OR(CurriculumDetail!F1311&gt;0,CurriculumDetail!C1311&lt;&gt;1),OR(CurriculumDetail!F1312&gt;0,CurriculumDetail!C1312&lt;&gt;1),OR(CurriculumDetail!F1313&gt;0,CurriculumDetail!C1313&lt;&gt;1))</f>
        <v>0</v>
      </c>
      <c r="F179" t="b">
        <f>AND(OR(CurriculumDetail!F1300&gt;0,CurriculumDetail!C1300&lt;&gt;2),OR(CurriculumDetail!F1301&gt;0,CurriculumDetail!C1301&lt;&gt;2),OR(CurriculumDetail!F1302&gt;0,CurriculumDetail!C1302&lt;&gt;2),OR(CurriculumDetail!F1303&gt;0,CurriculumDetail!C1303&lt;&gt;2),OR(CurriculumDetail!F1304&gt;0,CurriculumDetail!C1304&lt;&gt;2),OR(CurriculumDetail!F1305&gt;0,CurriculumDetail!C1305&lt;&gt;2),OR(CurriculumDetail!F1306&gt;0,CurriculumDetail!C1306&lt;&gt;2),OR(CurriculumDetail!F1307&gt;0,CurriculumDetail!C1307&lt;&gt;2),OR(CurriculumDetail!F1308&gt;0,CurriculumDetail!C1308&lt;&gt;2),OR(CurriculumDetail!F1309&gt;0,CurriculumDetail!C1309&lt;&gt;2),OR(CurriculumDetail!F1310&gt;0,CurriculumDetail!C1310&lt;&gt;2),OR(CurriculumDetail!F1311&gt;0,CurriculumDetail!C1311&lt;&gt;2),OR(CurriculumDetail!F1312&gt;0,CurriculumDetail!C1312&lt;&gt;2),OR(CurriculumDetail!F1313&gt;0,CurriculumDetail!C1313&lt;&gt;2))</f>
        <v>0</v>
      </c>
      <c r="G179" t="str">
        <f>IF((COUNTA(CurriculumDetail!G1299:G1313) &gt; 0), "x", "")</f>
        <v/>
      </c>
      <c r="H179" s="14" t="str">
        <f>IF((COUNTA(CurriculumDetail!H1299:H1313) &gt; 0), "x", "")</f>
        <v>x</v>
      </c>
      <c r="I179" s="14" t="str">
        <f>IF((COUNTA(CurriculumDetail!I1299:I1313) &gt; 0), "x", "")</f>
        <v>x</v>
      </c>
      <c r="J179" s="14" t="str">
        <f>IF((COUNTA(CurriculumDetail!J1299:J1313) &gt; 0), "x", "")</f>
        <v/>
      </c>
      <c r="K179" s="14" t="str">
        <f>IF((COUNTA(CurriculumDetail!K1299:K1313) &gt; 0), "x", "")</f>
        <v/>
      </c>
      <c r="L179" s="14" t="str">
        <f>IF((COUNTA(CurriculumDetail!L1299:L1313) &gt; 0), "x", "")</f>
        <v/>
      </c>
      <c r="M179" s="14" t="str">
        <f>IF((COUNTA(CurriculumDetail!M1299:M1313) &gt; 0), "x", "")</f>
        <v>x</v>
      </c>
      <c r="N179" s="14" t="str">
        <f>IF((COUNTA(CurriculumDetail!N1299:N1313) &gt; 0), "x", "")</f>
        <v/>
      </c>
      <c r="O179" s="14" t="str">
        <f>IF((COUNTA(CurriculumDetail!O1299:O1313) &gt; 0), "x", "")</f>
        <v/>
      </c>
      <c r="P179" s="14" t="str">
        <f>IF((COUNTA(CurriculumDetail!P1299:P1313) &gt; 0), "x", "")</f>
        <v/>
      </c>
      <c r="Q179" s="14" t="str">
        <f>IF((COUNTA(CurriculumDetail!Q1299:Q1313) &gt; 0), "x", "")</f>
        <v/>
      </c>
      <c r="R179" s="14" t="str">
        <f>IF((COUNTA(CurriculumDetail!R1299:R1313) &gt; 0), "x", "")</f>
        <v/>
      </c>
      <c r="S179" s="14" t="str">
        <f>IF((COUNTA(CurriculumDetail!S1299:S1313) &gt; 0), "x", "")</f>
        <v/>
      </c>
      <c r="T179" s="14" t="str">
        <f>IF((COUNTA(CurriculumDetail!T1299:T1313) &gt; 0), "x", "")</f>
        <v/>
      </c>
      <c r="U179" s="14" t="str">
        <f>IF((COUNTA(CurriculumDetail!U1299:U1313) &gt; 0), "x", "")</f>
        <v>x</v>
      </c>
      <c r="V179" s="14" t="str">
        <f>IF((COUNTA(CurriculumDetail!V1299:V1313) &gt; 0), "x", "")</f>
        <v/>
      </c>
      <c r="W179" s="14" t="str">
        <f>IF((COUNTA(CurriculumDetail!W1299:W1313) &gt; 0), "x", "")</f>
        <v/>
      </c>
      <c r="X179" s="14" t="str">
        <f>IF((COUNTA(CurriculumDetail!X1299:X1313) &gt; 0), "x", "")</f>
        <v/>
      </c>
      <c r="Y179" s="14" t="str">
        <f>IF((COUNTA(CurriculumDetail!Y1299:Y1313) &gt; 0), "x", "")</f>
        <v/>
      </c>
      <c r="Z179" s="14" t="str">
        <f>IF((COUNTA(CurriculumDetail!Z1299:Z1313) &gt; 0), "x", "")</f>
        <v/>
      </c>
      <c r="AA179" s="14" t="str">
        <f>IF((COUNTA(CurriculumDetail!AA1299:AA1313) &gt; 0), "x", "")</f>
        <v/>
      </c>
      <c r="AB179" s="14" t="str">
        <f>IF((COUNTA(CurriculumDetail!AB1299:AB1313) &gt; 0), "x", "")</f>
        <v/>
      </c>
      <c r="AC179" s="14" t="str">
        <f>IF((COUNTA(CurriculumDetail!AC1299:AC1313) &gt; 0), "x", "")</f>
        <v/>
      </c>
      <c r="AD179" s="14" t="str">
        <f>IF((COUNTA(CurriculumDetail!AD1299:AD1313) &gt; 0), "x", "")</f>
        <v/>
      </c>
      <c r="AE179" s="14" t="str">
        <f>IF((COUNTA(CurriculumDetail!AE1299:AE1313) &gt; 0), "x", "")</f>
        <v/>
      </c>
      <c r="AF179" s="14" t="str">
        <f>IF((COUNTA(CurriculumDetail!AF1299:AF1313) &gt; 0), "x", "")</f>
        <v/>
      </c>
      <c r="AG179" s="14" t="str">
        <f>IF((COUNTA(CurriculumDetail!AG1299:AG1313) &gt; 0), "x", "")</f>
        <v/>
      </c>
      <c r="AH179" s="14" t="str">
        <f>IF((COUNTA(CurriculumDetail!AH1299:AH1313) &gt; 0), "x", "")</f>
        <v/>
      </c>
      <c r="AI179" s="14" t="str">
        <f>IF((COUNTA(CurriculumDetail!AI1299:AI1313) &gt; 0), "x", "")</f>
        <v/>
      </c>
      <c r="AJ179" s="14" t="str">
        <f>IF((COUNTA(CurriculumDetail!AJ1299:AJ1313) &gt; 0), "x", "")</f>
        <v/>
      </c>
    </row>
    <row r="180" spans="1:36">
      <c r="A180" t="s">
        <v>645</v>
      </c>
      <c r="B180" t="s">
        <v>431</v>
      </c>
      <c r="C180">
        <v>2</v>
      </c>
      <c r="D180">
        <v>0</v>
      </c>
      <c r="E180" t="b">
        <f>AND(OR(CurriculumDetail!F1316&gt;0,CurriculumDetail!C1316&lt;&gt;1),OR(CurriculumDetail!F1317&gt;0,CurriculumDetail!C1317&lt;&gt;1),OR(CurriculumDetail!F1318&gt;0,CurriculumDetail!C1318&lt;&gt;1),OR(CurriculumDetail!F1319&gt;0,CurriculumDetail!C1319&lt;&gt;1),OR(CurriculumDetail!F1320&gt;0,CurriculumDetail!C1320&lt;&gt;1),OR(CurriculumDetail!F1321&gt;0,CurriculumDetail!C1321&lt;&gt;1),OR(CurriculumDetail!F1322&gt;0,CurriculumDetail!C1322&lt;&gt;1),OR(CurriculumDetail!F1323&gt;0,CurriculumDetail!C1323&lt;&gt;1),OR(CurriculumDetail!F1324&gt;0,CurriculumDetail!C1324&lt;&gt;1),OR(CurriculumDetail!F1325&gt;0,CurriculumDetail!C1325&lt;&gt;1),OR(CurriculumDetail!F1326&gt;0,CurriculumDetail!C1326&lt;&gt;1),OR(CurriculumDetail!F1327&gt;0,CurriculumDetail!C1327&lt;&gt;1))</f>
        <v>0</v>
      </c>
      <c r="F180" t="b">
        <f>AND(OR(CurriculumDetail!F1316&gt;0,CurriculumDetail!C1316&lt;&gt;2),OR(CurriculumDetail!F1317&gt;0,CurriculumDetail!C1317&lt;&gt;2),OR(CurriculumDetail!F1318&gt;0,CurriculumDetail!C1318&lt;&gt;2),OR(CurriculumDetail!F1319&gt;0,CurriculumDetail!C1319&lt;&gt;2),OR(CurriculumDetail!F1320&gt;0,CurriculumDetail!C1320&lt;&gt;2),OR(CurriculumDetail!F1321&gt;0,CurriculumDetail!C1321&lt;&gt;2),OR(CurriculumDetail!F1322&gt;0,CurriculumDetail!C1322&lt;&gt;2),OR(CurriculumDetail!F1323&gt;0,CurriculumDetail!C1323&lt;&gt;2),OR(CurriculumDetail!F1324&gt;0,CurriculumDetail!C1324&lt;&gt;2),OR(CurriculumDetail!F1325&gt;0,CurriculumDetail!C1325&lt;&gt;2),OR(CurriculumDetail!F1326&gt;0,CurriculumDetail!C1326&lt;&gt;2),OR(CurriculumDetail!F1327&gt;0,CurriculumDetail!C1327&lt;&gt;2))</f>
        <v>1</v>
      </c>
      <c r="G180" t="str">
        <f>IF((COUNTA(CurriculumDetail!G1315:G1327) &gt; 0), "x", "")</f>
        <v/>
      </c>
      <c r="H180" s="14" t="str">
        <f>IF((COUNTA(CurriculumDetail!H1315:H1327) &gt; 0), "x", "")</f>
        <v/>
      </c>
      <c r="I180" s="14" t="str">
        <f>IF((COUNTA(CurriculumDetail!I1315:I1327) &gt; 0), "x", "")</f>
        <v/>
      </c>
      <c r="J180" s="14" t="str">
        <f>IF((COUNTA(CurriculumDetail!J1315:J1327) &gt; 0), "x", "")</f>
        <v/>
      </c>
      <c r="K180" s="14" t="str">
        <f>IF((COUNTA(CurriculumDetail!K1315:K1327) &gt; 0), "x", "")</f>
        <v/>
      </c>
      <c r="L180" s="14" t="str">
        <f>IF((COUNTA(CurriculumDetail!L1315:L1327) &gt; 0), "x", "")</f>
        <v/>
      </c>
      <c r="M180" s="14" t="str">
        <f>IF((COUNTA(CurriculumDetail!M1315:M1327) &gt; 0), "x", "")</f>
        <v/>
      </c>
      <c r="N180" s="14" t="str">
        <f>IF((COUNTA(CurriculumDetail!N1315:N1327) &gt; 0), "x", "")</f>
        <v/>
      </c>
      <c r="O180" s="14" t="str">
        <f>IF((COUNTA(CurriculumDetail!O1315:O1327) &gt; 0), "x", "")</f>
        <v/>
      </c>
      <c r="P180" s="14" t="str">
        <f>IF((COUNTA(CurriculumDetail!P1315:P1327) &gt; 0), "x", "")</f>
        <v/>
      </c>
      <c r="Q180" s="14" t="str">
        <f>IF((COUNTA(CurriculumDetail!Q1315:Q1327) &gt; 0), "x", "")</f>
        <v/>
      </c>
      <c r="R180" s="14" t="str">
        <f>IF((COUNTA(CurriculumDetail!R1315:R1327) &gt; 0), "x", "")</f>
        <v>x</v>
      </c>
      <c r="S180" s="14" t="str">
        <f>IF((COUNTA(CurriculumDetail!S1315:S1327) &gt; 0), "x", "")</f>
        <v/>
      </c>
      <c r="T180" s="14" t="str">
        <f>IF((COUNTA(CurriculumDetail!T1315:T1327) &gt; 0), "x", "")</f>
        <v/>
      </c>
      <c r="U180" s="14" t="str">
        <f>IF((COUNTA(CurriculumDetail!U1315:U1327) &gt; 0), "x", "")</f>
        <v>x</v>
      </c>
      <c r="V180" s="14" t="str">
        <f>IF((COUNTA(CurriculumDetail!V1315:V1327) &gt; 0), "x", "")</f>
        <v/>
      </c>
      <c r="W180" s="14" t="str">
        <f>IF((COUNTA(CurriculumDetail!W1315:W1327) &gt; 0), "x", "")</f>
        <v/>
      </c>
      <c r="X180" s="14" t="str">
        <f>IF((COUNTA(CurriculumDetail!X1315:X1327) &gt; 0), "x", "")</f>
        <v/>
      </c>
      <c r="Y180" s="14" t="str">
        <f>IF((COUNTA(CurriculumDetail!Y1315:Y1327) &gt; 0), "x", "")</f>
        <v/>
      </c>
      <c r="Z180" s="14" t="str">
        <f>IF((COUNTA(CurriculumDetail!Z1315:Z1327) &gt; 0), "x", "")</f>
        <v/>
      </c>
      <c r="AA180" s="14" t="str">
        <f>IF((COUNTA(CurriculumDetail!AA1315:AA1327) &gt; 0), "x", "")</f>
        <v/>
      </c>
      <c r="AB180" s="14" t="str">
        <f>IF((COUNTA(CurriculumDetail!AB1315:AB1327) &gt; 0), "x", "")</f>
        <v/>
      </c>
      <c r="AC180" s="14" t="str">
        <f>IF((COUNTA(CurriculumDetail!AC1315:AC1327) &gt; 0), "x", "")</f>
        <v/>
      </c>
      <c r="AD180" s="14" t="str">
        <f>IF((COUNTA(CurriculumDetail!AD1315:AD1327) &gt; 0), "x", "")</f>
        <v/>
      </c>
      <c r="AE180" s="14" t="str">
        <f>IF((COUNTA(CurriculumDetail!AE1315:AE1327) &gt; 0), "x", "")</f>
        <v/>
      </c>
      <c r="AF180" s="14" t="str">
        <f>IF((COUNTA(CurriculumDetail!AF1315:AF1327) &gt; 0), "x", "")</f>
        <v/>
      </c>
      <c r="AG180" s="14" t="str">
        <f>IF((COUNTA(CurriculumDetail!AG1315:AG1327) &gt; 0), "x", "")</f>
        <v/>
      </c>
      <c r="AH180" s="14" t="str">
        <f>IF((COUNTA(CurriculumDetail!AH1315:AH1327) &gt; 0), "x", "")</f>
        <v/>
      </c>
      <c r="AI180" s="14" t="str">
        <f>IF((COUNTA(CurriculumDetail!AI1315:AI1327) &gt; 0), "x", "")</f>
        <v/>
      </c>
      <c r="AJ180" s="14" t="str">
        <f>IF((COUNTA(CurriculumDetail!AJ1315:AJ1327) &gt; 0), "x", "")</f>
        <v/>
      </c>
    </row>
    <row r="181" spans="1:36">
      <c r="A181" t="s">
        <v>645</v>
      </c>
      <c r="B181" t="s">
        <v>173</v>
      </c>
      <c r="C181">
        <v>2</v>
      </c>
      <c r="D181">
        <v>0</v>
      </c>
      <c r="E181" t="b">
        <f>AND(OR(CurriculumDetail!F1330&gt;0,CurriculumDetail!C1330&lt;&gt;1),OR(CurriculumDetail!F1331&gt;0,CurriculumDetail!C1331&lt;&gt;1),OR(CurriculumDetail!F1332&gt;0,CurriculumDetail!C1332&lt;&gt;1),OR(CurriculumDetail!F1333&gt;0,CurriculumDetail!C1333&lt;&gt;1),OR(CurriculumDetail!F1334&gt;0,CurriculumDetail!C1334&lt;&gt;1),OR(CurriculumDetail!F1335&gt;0,CurriculumDetail!C1335&lt;&gt;1),OR(CurriculumDetail!F1336&gt;0,CurriculumDetail!C1336&lt;&gt;1))</f>
        <v>0</v>
      </c>
      <c r="F181" t="b">
        <f>AND(OR(CurriculumDetail!F1330&gt;0,CurriculumDetail!C1330&lt;&gt;2),OR(CurriculumDetail!F1331&gt;0,CurriculumDetail!C1331&lt;&gt;2),OR(CurriculumDetail!F1332&gt;0,CurriculumDetail!C1332&lt;&gt;2),OR(CurriculumDetail!F1333&gt;0,CurriculumDetail!C1333&lt;&gt;2),OR(CurriculumDetail!F1334&gt;0,CurriculumDetail!C1334&lt;&gt;2),OR(CurriculumDetail!F1335&gt;0,CurriculumDetail!C1335&lt;&gt;2),OR(CurriculumDetail!F1336&gt;0,CurriculumDetail!C1336&lt;&gt;2))</f>
        <v>1</v>
      </c>
      <c r="G181" t="str">
        <f>IF((COUNTA(CurriculumDetail!G1329:G1336) &gt; 0), "x", "")</f>
        <v/>
      </c>
      <c r="H181" s="14" t="str">
        <f>IF((COUNTA(CurriculumDetail!H1329:H1336) &gt; 0), "x", "")</f>
        <v/>
      </c>
      <c r="I181" s="14" t="str">
        <f>IF((COUNTA(CurriculumDetail!I1329:I1336) &gt; 0), "x", "")</f>
        <v/>
      </c>
      <c r="J181" s="14" t="str">
        <f>IF((COUNTA(CurriculumDetail!J1329:J1336) &gt; 0), "x", "")</f>
        <v/>
      </c>
      <c r="K181" s="14" t="str">
        <f>IF((COUNTA(CurriculumDetail!K1329:K1336) &gt; 0), "x", "")</f>
        <v/>
      </c>
      <c r="L181" s="14" t="str">
        <f>IF((COUNTA(CurriculumDetail!L1329:L1336) &gt; 0), "x", "")</f>
        <v/>
      </c>
      <c r="M181" s="14" t="str">
        <f>IF((COUNTA(CurriculumDetail!M1329:M1336) &gt; 0), "x", "")</f>
        <v/>
      </c>
      <c r="N181" s="14" t="str">
        <f>IF((COUNTA(CurriculumDetail!N1329:N1336) &gt; 0), "x", "")</f>
        <v/>
      </c>
      <c r="O181" s="14" t="str">
        <f>IF((COUNTA(CurriculumDetail!O1329:O1336) &gt; 0), "x", "")</f>
        <v/>
      </c>
      <c r="P181" s="14" t="str">
        <f>IF((COUNTA(CurriculumDetail!P1329:P1336) &gt; 0), "x", "")</f>
        <v/>
      </c>
      <c r="Q181" s="14" t="str">
        <f>IF((COUNTA(CurriculumDetail!Q1329:Q1336) &gt; 0), "x", "")</f>
        <v/>
      </c>
      <c r="R181" s="14" t="str">
        <f>IF((COUNTA(CurriculumDetail!R1329:R1336) &gt; 0), "x", "")</f>
        <v/>
      </c>
      <c r="S181" s="14" t="str">
        <f>IF((COUNTA(CurriculumDetail!S1329:S1336) &gt; 0), "x", "")</f>
        <v/>
      </c>
      <c r="T181" s="14" t="str">
        <f>IF((COUNTA(CurriculumDetail!T1329:T1336) &gt; 0), "x", "")</f>
        <v/>
      </c>
      <c r="U181" s="14" t="str">
        <f>IF((COUNTA(CurriculumDetail!U1329:U1336) &gt; 0), "x", "")</f>
        <v>x</v>
      </c>
      <c r="V181" s="14" t="str">
        <f>IF((COUNTA(CurriculumDetail!V1329:V1336) &gt; 0), "x", "")</f>
        <v/>
      </c>
      <c r="W181" s="14" t="str">
        <f>IF((COUNTA(CurriculumDetail!W1329:W1336) &gt; 0), "x", "")</f>
        <v/>
      </c>
      <c r="X181" s="14" t="str">
        <f>IF((COUNTA(CurriculumDetail!X1329:X1336) &gt; 0), "x", "")</f>
        <v/>
      </c>
      <c r="Y181" s="14" t="str">
        <f>IF((COUNTA(CurriculumDetail!Y1329:Y1336) &gt; 0), "x", "")</f>
        <v/>
      </c>
      <c r="Z181" s="14" t="str">
        <f>IF((COUNTA(CurriculumDetail!Z1329:Z1336) &gt; 0), "x", "")</f>
        <v/>
      </c>
      <c r="AA181" s="14" t="str">
        <f>IF((COUNTA(CurriculumDetail!AA1329:AA1336) &gt; 0), "x", "")</f>
        <v/>
      </c>
      <c r="AB181" s="14" t="str">
        <f>IF((COUNTA(CurriculumDetail!AB1329:AB1336) &gt; 0), "x", "")</f>
        <v/>
      </c>
      <c r="AC181" s="14" t="str">
        <f>IF((COUNTA(CurriculumDetail!AC1329:AC1336) &gt; 0), "x", "")</f>
        <v/>
      </c>
      <c r="AD181" s="14" t="str">
        <f>IF((COUNTA(CurriculumDetail!AD1329:AD1336) &gt; 0), "x", "")</f>
        <v/>
      </c>
      <c r="AE181" s="14" t="str">
        <f>IF((COUNTA(CurriculumDetail!AE1329:AE1336) &gt; 0), "x", "")</f>
        <v/>
      </c>
      <c r="AF181" s="14" t="str">
        <f>IF((COUNTA(CurriculumDetail!AF1329:AF1336) &gt; 0), "x", "")</f>
        <v/>
      </c>
      <c r="AG181" s="14" t="str">
        <f>IF((COUNTA(CurriculumDetail!AG1329:AG1336) &gt; 0), "x", "")</f>
        <v/>
      </c>
      <c r="AH181" s="14" t="str">
        <f>IF((COUNTA(CurriculumDetail!AH1329:AH1336) &gt; 0), "x", "")</f>
        <v/>
      </c>
      <c r="AI181" s="14" t="str">
        <f>IF((COUNTA(CurriculumDetail!AI1329:AI1336) &gt; 0), "x", "")</f>
        <v/>
      </c>
      <c r="AJ181" s="14" t="str">
        <f>IF((COUNTA(CurriculumDetail!AJ1329:AJ1336) &gt; 0), "x", "")</f>
        <v/>
      </c>
    </row>
    <row r="182" spans="1:36">
      <c r="A182" t="s">
        <v>645</v>
      </c>
      <c r="B182" t="s">
        <v>474</v>
      </c>
      <c r="C182">
        <v>1</v>
      </c>
      <c r="D182">
        <v>0</v>
      </c>
      <c r="E182" t="b">
        <f>AND(OR(CurriculumDetail!F1339&gt;0,CurriculumDetail!C1339&lt;&gt;1),OR(CurriculumDetail!F1340&gt;0,CurriculumDetail!C1340&lt;&gt;1),OR(CurriculumDetail!F1341&gt;0,CurriculumDetail!C1341&lt;&gt;1),OR(CurriculumDetail!F1342&gt;0,CurriculumDetail!C1342&lt;&gt;1),OR(CurriculumDetail!F1343&gt;0,CurriculumDetail!C1343&lt;&gt;1),OR(CurriculumDetail!F1344&gt;0,CurriculumDetail!C1344&lt;&gt;1),OR(CurriculumDetail!F1345&gt;0,CurriculumDetail!C1345&lt;&gt;1),OR(CurriculumDetail!F1346&gt;0,CurriculumDetail!C1346&lt;&gt;1),OR(CurriculumDetail!F1347&gt;0,CurriculumDetail!C1347&lt;&gt;1),OR(CurriculumDetail!F1348&gt;0,CurriculumDetail!C1348&lt;&gt;1))</f>
        <v>1</v>
      </c>
      <c r="F182" t="b">
        <f>AND(OR(CurriculumDetail!F1339&gt;0,CurriculumDetail!C1339&lt;&gt;2),OR(CurriculumDetail!F1340&gt;0,CurriculumDetail!C1340&lt;&gt;2),OR(CurriculumDetail!F1341&gt;0,CurriculumDetail!C1341&lt;&gt;2),OR(CurriculumDetail!F1342&gt;0,CurriculumDetail!C1342&lt;&gt;2),OR(CurriculumDetail!F1343&gt;0,CurriculumDetail!C1343&lt;&gt;2),OR(CurriculumDetail!F1344&gt;0,CurriculumDetail!C1344&lt;&gt;2),OR(CurriculumDetail!F1345&gt;0,CurriculumDetail!C1345&lt;&gt;2),OR(CurriculumDetail!F1346&gt;0,CurriculumDetail!C1346&lt;&gt;2),OR(CurriculumDetail!F1347&gt;0,CurriculumDetail!C1347&lt;&gt;2),OR(CurriculumDetail!F1348&gt;0,CurriculumDetail!C1348&lt;&gt;2))</f>
        <v>1</v>
      </c>
      <c r="G182" t="str">
        <f>IF((COUNTA(CurriculumDetail!G1338:G1348) &gt; 0), "x", "")</f>
        <v/>
      </c>
      <c r="H182" s="14" t="str">
        <f>IF((COUNTA(CurriculumDetail!H1338:H1348) &gt; 0), "x", "")</f>
        <v>x</v>
      </c>
      <c r="I182" s="14" t="str">
        <f>IF((COUNTA(CurriculumDetail!I1338:I1348) &gt; 0), "x", "")</f>
        <v>x</v>
      </c>
      <c r="J182" s="14" t="str">
        <f>IF((COUNTA(CurriculumDetail!J1338:J1348) &gt; 0), "x", "")</f>
        <v/>
      </c>
      <c r="K182" s="14" t="str">
        <f>IF((COUNTA(CurriculumDetail!K1338:K1348) &gt; 0), "x", "")</f>
        <v/>
      </c>
      <c r="L182" s="14" t="str">
        <f>IF((COUNTA(CurriculumDetail!L1338:L1348) &gt; 0), "x", "")</f>
        <v>x</v>
      </c>
      <c r="M182" s="14" t="str">
        <f>IF((COUNTA(CurriculumDetail!M1338:M1348) &gt; 0), "x", "")</f>
        <v/>
      </c>
      <c r="N182" s="14" t="str">
        <f>IF((COUNTA(CurriculumDetail!N1338:N1348) &gt; 0), "x", "")</f>
        <v/>
      </c>
      <c r="O182" s="14" t="str">
        <f>IF((COUNTA(CurriculumDetail!O1338:O1348) &gt; 0), "x", "")</f>
        <v>x</v>
      </c>
      <c r="P182" s="14" t="str">
        <f>IF((COUNTA(CurriculumDetail!P1338:P1348) &gt; 0), "x", "")</f>
        <v>x</v>
      </c>
      <c r="Q182" s="14" t="str">
        <f>IF((COUNTA(CurriculumDetail!Q1338:Q1348) &gt; 0), "x", "")</f>
        <v/>
      </c>
      <c r="R182" s="14" t="str">
        <f>IF((COUNTA(CurriculumDetail!R1338:R1348) &gt; 0), "x", "")</f>
        <v/>
      </c>
      <c r="S182" s="14" t="str">
        <f>IF((COUNTA(CurriculumDetail!S1338:S1348) &gt; 0), "x", "")</f>
        <v/>
      </c>
      <c r="T182" s="14" t="str">
        <f>IF((COUNTA(CurriculumDetail!T1338:T1348) &gt; 0), "x", "")</f>
        <v/>
      </c>
      <c r="U182" s="14" t="str">
        <f>IF((COUNTA(CurriculumDetail!U1338:U1348) &gt; 0), "x", "")</f>
        <v/>
      </c>
      <c r="V182" s="14" t="str">
        <f>IF((COUNTA(CurriculumDetail!V1338:V1348) &gt; 0), "x", "")</f>
        <v>x</v>
      </c>
      <c r="W182" s="14" t="str">
        <f>IF((COUNTA(CurriculumDetail!W1338:W1348) &gt; 0), "x", "")</f>
        <v>x</v>
      </c>
      <c r="X182" s="14" t="str">
        <f>IF((COUNTA(CurriculumDetail!X1338:X1348) &gt; 0), "x", "")</f>
        <v/>
      </c>
      <c r="Y182" s="14" t="str">
        <f>IF((COUNTA(CurriculumDetail!Y1338:Y1348) &gt; 0), "x", "")</f>
        <v/>
      </c>
      <c r="Z182" s="14" t="str">
        <f>IF((COUNTA(CurriculumDetail!Z1338:Z1348) &gt; 0), "x", "")</f>
        <v/>
      </c>
      <c r="AA182" s="14" t="str">
        <f>IF((COUNTA(CurriculumDetail!AA1338:AA1348) &gt; 0), "x", "")</f>
        <v/>
      </c>
      <c r="AB182" s="14" t="str">
        <f>IF((COUNTA(CurriculumDetail!AB1338:AB1348) &gt; 0), "x", "")</f>
        <v/>
      </c>
      <c r="AC182" s="14" t="str">
        <f>IF((COUNTA(CurriculumDetail!AC1338:AC1348) &gt; 0), "x", "")</f>
        <v/>
      </c>
      <c r="AD182" s="14" t="str">
        <f>IF((COUNTA(CurriculumDetail!AD1338:AD1348) &gt; 0), "x", "")</f>
        <v/>
      </c>
      <c r="AE182" s="14" t="str">
        <f>IF((COUNTA(CurriculumDetail!AE1338:AE1348) &gt; 0), "x", "")</f>
        <v/>
      </c>
      <c r="AF182" s="14" t="str">
        <f>IF((COUNTA(CurriculumDetail!AF1338:AF1348) &gt; 0), "x", "")</f>
        <v/>
      </c>
      <c r="AG182" s="14" t="str">
        <f>IF((COUNTA(CurriculumDetail!AG1338:AG1348) &gt; 0), "x", "")</f>
        <v/>
      </c>
      <c r="AH182" s="14" t="str">
        <f>IF((COUNTA(CurriculumDetail!AH1338:AH1348) &gt; 0), "x", "")</f>
        <v/>
      </c>
      <c r="AI182" s="14" t="str">
        <f>IF((COUNTA(CurriculumDetail!AI1338:AI1348) &gt; 0), "x", "")</f>
        <v/>
      </c>
      <c r="AJ182" s="14" t="str">
        <f>IF((COUNTA(CurriculumDetail!AJ1338:AJ1348) &gt; 0), "x", "")</f>
        <v/>
      </c>
    </row>
    <row r="183" spans="1:36">
      <c r="A183" t="s">
        <v>645</v>
      </c>
      <c r="B183" t="s">
        <v>43</v>
      </c>
      <c r="C183">
        <v>1</v>
      </c>
      <c r="D183">
        <v>1</v>
      </c>
      <c r="E183" t="b">
        <f>AND(OR(CurriculumDetail!F1351&gt;0,CurriculumDetail!C1351&lt;&gt;1),OR(CurriculumDetail!F1352&gt;0,CurriculumDetail!C1352&lt;&gt;1),OR(CurriculumDetail!F1353&gt;0,CurriculumDetail!C1353&lt;&gt;1),OR(CurriculumDetail!F1354&gt;0,CurriculumDetail!C1354&lt;&gt;1),OR(CurriculumDetail!F1355&gt;0,CurriculumDetail!C1355&lt;&gt;1),OR(CurriculumDetail!F1356&gt;0,CurriculumDetail!C1356&lt;&gt;1),OR(CurriculumDetail!F1357&gt;0,CurriculumDetail!C1357&lt;&gt;1),OR(CurriculumDetail!F1358&gt;0,CurriculumDetail!C1358&lt;&gt;1))</f>
        <v>1</v>
      </c>
      <c r="F183" t="b">
        <f>AND(OR(CurriculumDetail!F1351&gt;0,CurriculumDetail!C1351&lt;&gt;2),OR(CurriculumDetail!F1352&gt;0,CurriculumDetail!C1352&lt;&gt;2),OR(CurriculumDetail!F1353&gt;0,CurriculumDetail!C1353&lt;&gt;2),OR(CurriculumDetail!F1354&gt;0,CurriculumDetail!C1354&lt;&gt;2),OR(CurriculumDetail!F1355&gt;0,CurriculumDetail!C1355&lt;&gt;2),OR(CurriculumDetail!F1356&gt;0,CurriculumDetail!C1356&lt;&gt;2),OR(CurriculumDetail!F1357&gt;0,CurriculumDetail!C1357&lt;&gt;2),OR(CurriculumDetail!F1358&gt;0,CurriculumDetail!C1358&lt;&gt;2))</f>
        <v>0</v>
      </c>
      <c r="G183" t="str">
        <f>IF((COUNTA(CurriculumDetail!G1350:G1358) &gt; 0), "x", "")</f>
        <v/>
      </c>
      <c r="H183" s="14" t="str">
        <f>IF((COUNTA(CurriculumDetail!H1350:H1358) &gt; 0), "x", "")</f>
        <v/>
      </c>
      <c r="I183" s="14" t="str">
        <f>IF((COUNTA(CurriculumDetail!I1350:I1358) &gt; 0), "x", "")</f>
        <v/>
      </c>
      <c r="J183" s="14" t="str">
        <f>IF((COUNTA(CurriculumDetail!J1350:J1358) &gt; 0), "x", "")</f>
        <v/>
      </c>
      <c r="K183" s="14" t="str">
        <f>IF((COUNTA(CurriculumDetail!K1350:K1358) &gt; 0), "x", "")</f>
        <v>x</v>
      </c>
      <c r="L183" s="14" t="str">
        <f>IF((COUNTA(CurriculumDetail!L1350:L1358) &gt; 0), "x", "")</f>
        <v/>
      </c>
      <c r="M183" s="14" t="str">
        <f>IF((COUNTA(CurriculumDetail!M1350:M1358) &gt; 0), "x", "")</f>
        <v/>
      </c>
      <c r="N183" s="14" t="str">
        <f>IF((COUNTA(CurriculumDetail!N1350:N1358) &gt; 0), "x", "")</f>
        <v/>
      </c>
      <c r="O183" s="14" t="str">
        <f>IF((COUNTA(CurriculumDetail!O1350:O1358) &gt; 0), "x", "")</f>
        <v/>
      </c>
      <c r="P183" s="14" t="str">
        <f>IF((COUNTA(CurriculumDetail!P1350:P1358) &gt; 0), "x", "")</f>
        <v/>
      </c>
      <c r="Q183" s="14" t="str">
        <f>IF((COUNTA(CurriculumDetail!Q1350:Q1358) &gt; 0), "x", "")</f>
        <v/>
      </c>
      <c r="R183" s="14" t="str">
        <f>IF((COUNTA(CurriculumDetail!R1350:R1358) &gt; 0), "x", "")</f>
        <v/>
      </c>
      <c r="S183" s="14" t="str">
        <f>IF((COUNTA(CurriculumDetail!S1350:S1358) &gt; 0), "x", "")</f>
        <v/>
      </c>
      <c r="T183" s="14" t="str">
        <f>IF((COUNTA(CurriculumDetail!T1350:T1358) &gt; 0), "x", "")</f>
        <v/>
      </c>
      <c r="U183" s="14" t="str">
        <f>IF((COUNTA(CurriculumDetail!U1350:U1358) &gt; 0), "x", "")</f>
        <v/>
      </c>
      <c r="V183" s="14" t="str">
        <f>IF((COUNTA(CurriculumDetail!V1350:V1358) &gt; 0), "x", "")</f>
        <v/>
      </c>
      <c r="W183" s="14" t="str">
        <f>IF((COUNTA(CurriculumDetail!W1350:W1358) &gt; 0), "x", "")</f>
        <v/>
      </c>
      <c r="X183" s="14" t="str">
        <f>IF((COUNTA(CurriculumDetail!X1350:X1358) &gt; 0), "x", "")</f>
        <v/>
      </c>
      <c r="Y183" s="14" t="str">
        <f>IF((COUNTA(CurriculumDetail!Y1350:Y1358) &gt; 0), "x", "")</f>
        <v/>
      </c>
      <c r="Z183" s="14" t="str">
        <f>IF((COUNTA(CurriculumDetail!Z1350:Z1358) &gt; 0), "x", "")</f>
        <v/>
      </c>
      <c r="AA183" s="14" t="str">
        <f>IF((COUNTA(CurriculumDetail!AA1350:AA1358) &gt; 0), "x", "")</f>
        <v/>
      </c>
      <c r="AB183" s="14" t="str">
        <f>IF((COUNTA(CurriculumDetail!AB1350:AB1358) &gt; 0), "x", "")</f>
        <v/>
      </c>
      <c r="AC183" s="14" t="str">
        <f>IF((COUNTA(CurriculumDetail!AC1350:AC1358) &gt; 0), "x", "")</f>
        <v/>
      </c>
      <c r="AD183" s="14" t="str">
        <f>IF((COUNTA(CurriculumDetail!AD1350:AD1358) &gt; 0), "x", "")</f>
        <v/>
      </c>
      <c r="AE183" s="14" t="str">
        <f>IF((COUNTA(CurriculumDetail!AE1350:AE1358) &gt; 0), "x", "")</f>
        <v/>
      </c>
      <c r="AF183" s="14" t="str">
        <f>IF((COUNTA(CurriculumDetail!AF1350:AF1358) &gt; 0), "x", "")</f>
        <v/>
      </c>
      <c r="AG183" s="14" t="str">
        <f>IF((COUNTA(CurriculumDetail!AG1350:AG1358) &gt; 0), "x", "")</f>
        <v/>
      </c>
      <c r="AH183" s="14" t="str">
        <f>IF((COUNTA(CurriculumDetail!AH1350:AH1358) &gt; 0), "x", "")</f>
        <v/>
      </c>
      <c r="AI183" s="14" t="str">
        <f>IF((COUNTA(CurriculumDetail!AI1350:AI1358) &gt; 0), "x", "")</f>
        <v/>
      </c>
      <c r="AJ183" s="14" t="str">
        <f>IF((COUNTA(CurriculumDetail!AJ1350:AJ1358) &gt; 0), "x", "")</f>
        <v/>
      </c>
    </row>
    <row r="184" spans="1:36">
      <c r="A184" t="s">
        <v>645</v>
      </c>
      <c r="B184" t="s">
        <v>716</v>
      </c>
      <c r="C184">
        <v>0</v>
      </c>
      <c r="D184">
        <v>0</v>
      </c>
      <c r="E184" t="b">
        <f>AND(OR(CurriculumDetail!F1361&gt;0,CurriculumDetail!C1361&lt;&gt;1),OR(CurriculumDetail!F1362&gt;0,CurriculumDetail!C1362&lt;&gt;1),OR(CurriculumDetail!F1363&gt;0,CurriculumDetail!C1363&lt;&gt;1),OR(CurriculumDetail!F1364&gt;0,CurriculumDetail!C1364&lt;&gt;1))</f>
        <v>1</v>
      </c>
      <c r="F184" t="b">
        <f>AND(OR(CurriculumDetail!F1361&gt;0,CurriculumDetail!C1361&lt;&gt;2),OR(CurriculumDetail!F1362&gt;0,CurriculumDetail!C1362&lt;&gt;2),OR(CurriculumDetail!F1363&gt;0,CurriculumDetail!C1363&lt;&gt;2),OR(CurriculumDetail!F1364&gt;0,CurriculumDetail!C1364&lt;&gt;2))</f>
        <v>1</v>
      </c>
      <c r="G184" t="str">
        <f>IF((COUNTA(CurriculumDetail!G1360:G1364) &gt; 0), "x", "")</f>
        <v/>
      </c>
      <c r="H184" s="14" t="str">
        <f>IF((COUNTA(CurriculumDetail!H1360:H1364) &gt; 0), "x", "")</f>
        <v/>
      </c>
      <c r="I184" s="14" t="str">
        <f>IF((COUNTA(CurriculumDetail!I1360:I1364) &gt; 0), "x", "")</f>
        <v/>
      </c>
      <c r="J184" s="14" t="str">
        <f>IF((COUNTA(CurriculumDetail!J1360:J1364) &gt; 0), "x", "")</f>
        <v/>
      </c>
      <c r="K184" s="14" t="str">
        <f>IF((COUNTA(CurriculumDetail!K1360:K1364) &gt; 0), "x", "")</f>
        <v/>
      </c>
      <c r="L184" s="14" t="str">
        <f>IF((COUNTA(CurriculumDetail!L1360:L1364) &gt; 0), "x", "")</f>
        <v/>
      </c>
      <c r="M184" s="14" t="str">
        <f>IF((COUNTA(CurriculumDetail!M1360:M1364) &gt; 0), "x", "")</f>
        <v/>
      </c>
      <c r="N184" s="14" t="str">
        <f>IF((COUNTA(CurriculumDetail!N1360:N1364) &gt; 0), "x", "")</f>
        <v/>
      </c>
      <c r="O184" s="14" t="str">
        <f>IF((COUNTA(CurriculumDetail!O1360:O1364) &gt; 0), "x", "")</f>
        <v/>
      </c>
      <c r="P184" s="14" t="str">
        <f>IF((COUNTA(CurriculumDetail!P1360:P1364) &gt; 0), "x", "")</f>
        <v/>
      </c>
      <c r="Q184" s="14" t="str">
        <f>IF((COUNTA(CurriculumDetail!Q1360:Q1364) &gt; 0), "x", "")</f>
        <v/>
      </c>
      <c r="R184" s="14" t="str">
        <f>IF((COUNTA(CurriculumDetail!R1360:R1364) &gt; 0), "x", "")</f>
        <v/>
      </c>
      <c r="S184" s="14" t="str">
        <f>IF((COUNTA(CurriculumDetail!S1360:S1364) &gt; 0), "x", "")</f>
        <v/>
      </c>
      <c r="T184" s="14" t="str">
        <f>IF((COUNTA(CurriculumDetail!T1360:T1364) &gt; 0), "x", "")</f>
        <v/>
      </c>
      <c r="U184" s="14" t="str">
        <f>IF((COUNTA(CurriculumDetail!U1360:U1364) &gt; 0), "x", "")</f>
        <v/>
      </c>
      <c r="V184" s="14" t="str">
        <f>IF((COUNTA(CurriculumDetail!V1360:V1364) &gt; 0), "x", "")</f>
        <v/>
      </c>
      <c r="W184" s="14" t="str">
        <f>IF((COUNTA(CurriculumDetail!W1360:W1364) &gt; 0), "x", "")</f>
        <v/>
      </c>
      <c r="X184" s="14" t="str">
        <f>IF((COUNTA(CurriculumDetail!X1360:X1364) &gt; 0), "x", "")</f>
        <v/>
      </c>
      <c r="Y184" s="14" t="str">
        <f>IF((COUNTA(CurriculumDetail!Y1360:Y1364) &gt; 0), "x", "")</f>
        <v/>
      </c>
      <c r="Z184" s="14" t="str">
        <f>IF((COUNTA(CurriculumDetail!Z1360:Z1364) &gt; 0), "x", "")</f>
        <v/>
      </c>
      <c r="AA184" s="14" t="str">
        <f>IF((COUNTA(CurriculumDetail!AA1360:AA1364) &gt; 0), "x", "")</f>
        <v/>
      </c>
      <c r="AB184" s="14" t="str">
        <f>IF((COUNTA(CurriculumDetail!AB1360:AB1364) &gt; 0), "x", "")</f>
        <v/>
      </c>
      <c r="AC184" s="14" t="str">
        <f>IF((COUNTA(CurriculumDetail!AC1360:AC1364) &gt; 0), "x", "")</f>
        <v/>
      </c>
      <c r="AD184" s="14" t="str">
        <f>IF((COUNTA(CurriculumDetail!AD1360:AD1364) &gt; 0), "x", "")</f>
        <v/>
      </c>
      <c r="AE184" s="14" t="str">
        <f>IF((COUNTA(CurriculumDetail!AE1360:AE1364) &gt; 0), "x", "")</f>
        <v/>
      </c>
      <c r="AF184" s="14" t="str">
        <f>IF((COUNTA(CurriculumDetail!AF1360:AF1364) &gt; 0), "x", "")</f>
        <v/>
      </c>
      <c r="AG184" s="14" t="str">
        <f>IF((COUNTA(CurriculumDetail!AG1360:AG1364) &gt; 0), "x", "")</f>
        <v/>
      </c>
      <c r="AH184" s="14" t="str">
        <f>IF((COUNTA(CurriculumDetail!AH1360:AH1364) &gt; 0), "x", "")</f>
        <v/>
      </c>
      <c r="AI184" s="14" t="str">
        <f>IF((COUNTA(CurriculumDetail!AI1360:AI1364) &gt; 0), "x", "")</f>
        <v/>
      </c>
      <c r="AJ184" s="14" t="str">
        <f>IF((COUNTA(CurriculumDetail!AJ1360:AJ1364) &gt; 0), "x", "")</f>
        <v/>
      </c>
    </row>
    <row r="185" spans="1:36">
      <c r="A185" t="s">
        <v>645</v>
      </c>
      <c r="B185" t="s">
        <v>1277</v>
      </c>
      <c r="C185">
        <v>0</v>
      </c>
      <c r="D185">
        <v>0</v>
      </c>
      <c r="E185" t="b">
        <f>AND(OR(CurriculumDetail!F1367&gt;0,CurriculumDetail!C1367&lt;&gt;1),OR(CurriculumDetail!F1368&gt;0,CurriculumDetail!C1368&lt;&gt;1),OR(CurriculumDetail!F1369&gt;0,CurriculumDetail!C1369&lt;&gt;1),OR(CurriculumDetail!F1370&gt;0,CurriculumDetail!C1370&lt;&gt;1),OR(CurriculumDetail!F1371&gt;0,CurriculumDetail!C1371&lt;&gt;1))</f>
        <v>1</v>
      </c>
      <c r="F185" t="b">
        <f>AND(OR(CurriculumDetail!F1367&gt;0,CurriculumDetail!C1367&lt;&gt;2),OR(CurriculumDetail!F1368&gt;0,CurriculumDetail!C1368&lt;&gt;2),OR(CurriculumDetail!F1369&gt;0,CurriculumDetail!C1369&lt;&gt;2),OR(CurriculumDetail!F1370&gt;0,CurriculumDetail!C1370&lt;&gt;2),OR(CurriculumDetail!F1371&gt;0,CurriculumDetail!C1371&lt;&gt;2))</f>
        <v>1</v>
      </c>
      <c r="G185" t="str">
        <f>IF((COUNTA(CurriculumDetail!G1366:G1371) &gt; 0), "x", "")</f>
        <v/>
      </c>
      <c r="H185" s="14" t="str">
        <f>IF((COUNTA(CurriculumDetail!H1366:H1371) &gt; 0), "x", "")</f>
        <v/>
      </c>
      <c r="I185" s="14" t="str">
        <f>IF((COUNTA(CurriculumDetail!I1366:I1371) &gt; 0), "x", "")</f>
        <v/>
      </c>
      <c r="J185" s="14" t="str">
        <f>IF((COUNTA(CurriculumDetail!J1366:J1371) &gt; 0), "x", "")</f>
        <v/>
      </c>
      <c r="K185" s="14" t="str">
        <f>IF((COUNTA(CurriculumDetail!K1366:K1371) &gt; 0), "x", "")</f>
        <v/>
      </c>
      <c r="L185" s="14" t="str">
        <f>IF((COUNTA(CurriculumDetail!L1366:L1371) &gt; 0), "x", "")</f>
        <v/>
      </c>
      <c r="M185" s="14" t="str">
        <f>IF((COUNTA(CurriculumDetail!M1366:M1371) &gt; 0), "x", "")</f>
        <v/>
      </c>
      <c r="N185" s="14" t="str">
        <f>IF((COUNTA(CurriculumDetail!N1366:N1371) &gt; 0), "x", "")</f>
        <v/>
      </c>
      <c r="O185" s="14" t="str">
        <f>IF((COUNTA(CurriculumDetail!O1366:O1371) &gt; 0), "x", "")</f>
        <v/>
      </c>
      <c r="P185" s="14" t="str">
        <f>IF((COUNTA(CurriculumDetail!P1366:P1371) &gt; 0), "x", "")</f>
        <v/>
      </c>
      <c r="Q185" s="14" t="str">
        <f>IF((COUNTA(CurriculumDetail!Q1366:Q1371) &gt; 0), "x", "")</f>
        <v/>
      </c>
      <c r="R185" s="14" t="str">
        <f>IF((COUNTA(CurriculumDetail!R1366:R1371) &gt; 0), "x", "")</f>
        <v/>
      </c>
      <c r="S185" s="14" t="str">
        <f>IF((COUNTA(CurriculumDetail!S1366:S1371) &gt; 0), "x", "")</f>
        <v/>
      </c>
      <c r="T185" s="14" t="str">
        <f>IF((COUNTA(CurriculumDetail!T1366:T1371) &gt; 0), "x", "")</f>
        <v/>
      </c>
      <c r="U185" s="14" t="str">
        <f>IF((COUNTA(CurriculumDetail!U1366:U1371) &gt; 0), "x", "")</f>
        <v>x</v>
      </c>
      <c r="V185" s="14" t="str">
        <f>IF((COUNTA(CurriculumDetail!V1366:V1371) &gt; 0), "x", "")</f>
        <v/>
      </c>
      <c r="W185" s="14" t="str">
        <f>IF((COUNTA(CurriculumDetail!W1366:W1371) &gt; 0), "x", "")</f>
        <v/>
      </c>
      <c r="X185" s="14" t="str">
        <f>IF((COUNTA(CurriculumDetail!X1366:X1371) &gt; 0), "x", "")</f>
        <v/>
      </c>
      <c r="Y185" s="14" t="str">
        <f>IF((COUNTA(CurriculumDetail!Y1366:Y1371) &gt; 0), "x", "")</f>
        <v/>
      </c>
      <c r="Z185" s="14" t="str">
        <f>IF((COUNTA(CurriculumDetail!Z1366:Z1371) &gt; 0), "x", "")</f>
        <v/>
      </c>
      <c r="AA185" s="14" t="str">
        <f>IF((COUNTA(CurriculumDetail!AA1366:AA1371) &gt; 0), "x", "")</f>
        <v/>
      </c>
      <c r="AB185" s="14" t="str">
        <f>IF((COUNTA(CurriculumDetail!AB1366:AB1371) &gt; 0), "x", "")</f>
        <v/>
      </c>
      <c r="AC185" s="14" t="str">
        <f>IF((COUNTA(CurriculumDetail!AC1366:AC1371) &gt; 0), "x", "")</f>
        <v/>
      </c>
      <c r="AD185" s="14" t="str">
        <f>IF((COUNTA(CurriculumDetail!AD1366:AD1371) &gt; 0), "x", "")</f>
        <v/>
      </c>
      <c r="AE185" s="14" t="str">
        <f>IF((COUNTA(CurriculumDetail!AE1366:AE1371) &gt; 0), "x", "")</f>
        <v/>
      </c>
      <c r="AF185" s="14" t="str">
        <f>IF((COUNTA(CurriculumDetail!AF1366:AF1371) &gt; 0), "x", "")</f>
        <v/>
      </c>
      <c r="AG185" s="14" t="str">
        <f>IF((COUNTA(CurriculumDetail!AG1366:AG1371) &gt; 0), "x", "")</f>
        <v/>
      </c>
      <c r="AH185" s="14" t="str">
        <f>IF((COUNTA(CurriculumDetail!AH1366:AH1371) &gt; 0), "x", "")</f>
        <v/>
      </c>
      <c r="AI185" s="14" t="str">
        <f>IF((COUNTA(CurriculumDetail!AI1366:AI1371) &gt; 0), "x", "")</f>
        <v/>
      </c>
      <c r="AJ185" s="14" t="str">
        <f>IF((COUNTA(CurriculumDetail!AJ1366:AJ1371) &gt; 0), "x", "")</f>
        <v/>
      </c>
    </row>
    <row r="186" spans="1:36">
      <c r="A186" t="s">
        <v>645</v>
      </c>
      <c r="B186" t="s">
        <v>823</v>
      </c>
      <c r="C186">
        <v>0</v>
      </c>
      <c r="D186">
        <v>0</v>
      </c>
      <c r="E186" t="b">
        <f>AND(OR(CurriculumDetail!F1374&gt;0,CurriculumDetail!C1374&lt;&gt;1),OR(CurriculumDetail!F1375&gt;0,CurriculumDetail!C1375&lt;&gt;1),OR(CurriculumDetail!F1376&gt;0,CurriculumDetail!C1376&lt;&gt;1),OR(CurriculumDetail!F1377&gt;0,CurriculumDetail!C1377&lt;&gt;1),OR(CurriculumDetail!F1378&gt;0,CurriculumDetail!C1378&lt;&gt;1),OR(CurriculumDetail!F1379&gt;0,CurriculumDetail!C1379&lt;&gt;1),OR(CurriculumDetail!F1380&gt;0,CurriculumDetail!C1380&lt;&gt;1))</f>
        <v>1</v>
      </c>
      <c r="F186" t="b">
        <f>AND(OR(CurriculumDetail!F1374&gt;0,CurriculumDetail!C1374&lt;&gt;2),OR(CurriculumDetail!F1375&gt;0,CurriculumDetail!C1375&lt;&gt;2),OR(CurriculumDetail!F1376&gt;0,CurriculumDetail!C1376&lt;&gt;2),OR(CurriculumDetail!F1377&gt;0,CurriculumDetail!C1377&lt;&gt;2),OR(CurriculumDetail!F1378&gt;0,CurriculumDetail!C1378&lt;&gt;2),OR(CurriculumDetail!F1379&gt;0,CurriculumDetail!C1379&lt;&gt;2),OR(CurriculumDetail!F1380&gt;0,CurriculumDetail!C1380&lt;&gt;2))</f>
        <v>1</v>
      </c>
      <c r="G186" t="str">
        <f>IF((COUNTA(CurriculumDetail!G1373:G1380) &gt; 0), "x", "")</f>
        <v/>
      </c>
      <c r="H186" s="14" t="str">
        <f>IF((COUNTA(CurriculumDetail!H1373:H1380) &gt; 0), "x", "")</f>
        <v/>
      </c>
      <c r="I186" s="14" t="str">
        <f>IF((COUNTA(CurriculumDetail!I1373:I1380) &gt; 0), "x", "")</f>
        <v/>
      </c>
      <c r="J186" s="14" t="str">
        <f>IF((COUNTA(CurriculumDetail!J1373:J1380) &gt; 0), "x", "")</f>
        <v/>
      </c>
      <c r="K186" s="14" t="str">
        <f>IF((COUNTA(CurriculumDetail!K1373:K1380) &gt; 0), "x", "")</f>
        <v/>
      </c>
      <c r="L186" s="14" t="str">
        <f>IF((COUNTA(CurriculumDetail!L1373:L1380) &gt; 0), "x", "")</f>
        <v/>
      </c>
      <c r="M186" s="14" t="str">
        <f>IF((COUNTA(CurriculumDetail!M1373:M1380) &gt; 0), "x", "")</f>
        <v/>
      </c>
      <c r="N186" s="14" t="str">
        <f>IF((COUNTA(CurriculumDetail!N1373:N1380) &gt; 0), "x", "")</f>
        <v/>
      </c>
      <c r="O186" s="14" t="str">
        <f>IF((COUNTA(CurriculumDetail!O1373:O1380) &gt; 0), "x", "")</f>
        <v/>
      </c>
      <c r="P186" s="14" t="str">
        <f>IF((COUNTA(CurriculumDetail!P1373:P1380) &gt; 0), "x", "")</f>
        <v/>
      </c>
      <c r="Q186" s="14" t="str">
        <f>IF((COUNTA(CurriculumDetail!Q1373:Q1380) &gt; 0), "x", "")</f>
        <v/>
      </c>
      <c r="R186" s="14" t="str">
        <f>IF((COUNTA(CurriculumDetail!R1373:R1380) &gt; 0), "x", "")</f>
        <v/>
      </c>
      <c r="S186" s="14" t="str">
        <f>IF((COUNTA(CurriculumDetail!S1373:S1380) &gt; 0), "x", "")</f>
        <v/>
      </c>
      <c r="T186" s="14" t="str">
        <f>IF((COUNTA(CurriculumDetail!T1373:T1380) &gt; 0), "x", "")</f>
        <v/>
      </c>
      <c r="U186" s="14" t="str">
        <f>IF((COUNTA(CurriculumDetail!U1373:U1380) &gt; 0), "x", "")</f>
        <v>x</v>
      </c>
      <c r="V186" s="14" t="str">
        <f>IF((COUNTA(CurriculumDetail!V1373:V1380) &gt; 0), "x", "")</f>
        <v/>
      </c>
      <c r="W186" s="14" t="str">
        <f>IF((COUNTA(CurriculumDetail!W1373:W1380) &gt; 0), "x", "")</f>
        <v/>
      </c>
      <c r="X186" s="14" t="str">
        <f>IF((COUNTA(CurriculumDetail!X1373:X1380) &gt; 0), "x", "")</f>
        <v/>
      </c>
      <c r="Y186" s="14" t="str">
        <f>IF((COUNTA(CurriculumDetail!Y1373:Y1380) &gt; 0), "x", "")</f>
        <v/>
      </c>
      <c r="Z186" s="14" t="str">
        <f>IF((COUNTA(CurriculumDetail!Z1373:Z1380) &gt; 0), "x", "")</f>
        <v/>
      </c>
      <c r="AA186" s="14" t="str">
        <f>IF((COUNTA(CurriculumDetail!AA1373:AA1380) &gt; 0), "x", "")</f>
        <v/>
      </c>
      <c r="AB186" s="14" t="str">
        <f>IF((COUNTA(CurriculumDetail!AB1373:AB1380) &gt; 0), "x", "")</f>
        <v/>
      </c>
      <c r="AC186" s="14" t="str">
        <f>IF((COUNTA(CurriculumDetail!AC1373:AC1380) &gt; 0), "x", "")</f>
        <v/>
      </c>
      <c r="AD186" s="14" t="str">
        <f>IF((COUNTA(CurriculumDetail!AD1373:AD1380) &gt; 0), "x", "")</f>
        <v/>
      </c>
      <c r="AE186" s="14" t="str">
        <f>IF((COUNTA(CurriculumDetail!AE1373:AE1380) &gt; 0), "x", "")</f>
        <v/>
      </c>
      <c r="AF186" s="14" t="str">
        <f>IF((COUNTA(CurriculumDetail!AF1373:AF1380) &gt; 0), "x", "")</f>
        <v/>
      </c>
      <c r="AG186" s="14" t="str">
        <f>IF((COUNTA(CurriculumDetail!AG1373:AG1380) &gt; 0), "x", "")</f>
        <v/>
      </c>
      <c r="AH186" s="14" t="str">
        <f>IF((COUNTA(CurriculumDetail!AH1373:AH1380) &gt; 0), "x", "")</f>
        <v/>
      </c>
      <c r="AI186" s="14" t="str">
        <f>IF((COUNTA(CurriculumDetail!AI1373:AI1380) &gt; 0), "x", "")</f>
        <v/>
      </c>
      <c r="AJ186" s="14" t="str">
        <f>IF((COUNTA(CurriculumDetail!AJ1373:AJ1380) &gt; 0), "x", "")</f>
        <v/>
      </c>
    </row>
    <row r="187" spans="1:36">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row>
    <row r="188" spans="1:36">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row>
    <row r="189" spans="1:36">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row>
    <row r="190" spans="1:36">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row>
    <row r="191" spans="1:36">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row>
    <row r="192" spans="1:36">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row>
    <row r="193" spans="8:36">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row>
    <row r="194" spans="8:36">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row>
    <row r="195" spans="8:36">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row>
    <row r="196" spans="8:36">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row>
    <row r="197" spans="8:36">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row>
    <row r="198" spans="8:36">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row>
    <row r="199" spans="8:36">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row>
    <row r="200" spans="8:36">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row>
  </sheetData>
  <conditionalFormatting sqref="A6:AJ1400">
    <cfRule type="expression" dxfId="12" priority="1" stopIfTrue="1">
      <formula>AND(OR($C$2="ON",$C$2="on",$C$2="On"),LEN(TRIM($E6))&gt;0,NOT($E6))</formula>
    </cfRule>
    <cfRule type="expression" dxfId="11" priority="2" stopIfTrue="1">
      <formula>AND(OR($C$2="ON",$C$2="on",$C$2="On"),LEN(TRIM($E6))&gt;0,NOT($F6))</formula>
    </cfRule>
    <cfRule type="expression" dxfId="10" priority="3" stopIfTrue="1">
      <formula>AND(OR($C$2="REV",$C$2="rev",$C$2="Rev"),LEN(TRIM($E6))&gt;0,NOT($E6))</formula>
    </cfRule>
    <cfRule type="expression" dxfId="9" priority="4" stopIfTrue="1">
      <formula>AND(OR($C$2="REV",$C$2="rev",$C$2="Rev"),LEN(TRIM($E6))&gt;0,NOT($F6))</formula>
    </cfRule>
    <cfRule type="expression" dxfId="8" priority="5" stopIfTrue="1">
      <formula>AND(OR($C$2="REV",$C$2="rev",$C$2="Rev"),LEN(TRIM($E6))&gt;0,COUNTIF($G6:$AJ6,"x")&gt; 0)</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codeName="Sheet5"/>
  <dimension ref="A1:AJ1400"/>
  <sheetViews>
    <sheetView tabSelected="1" workbookViewId="0">
      <pane xSplit="6" ySplit="5" topLeftCell="G1386" activePane="bottomRight" state="frozen"/>
      <selection pane="topRight" activeCell="G1" sqref="G1"/>
      <selection pane="bottomLeft" activeCell="A6" sqref="A6"/>
      <selection pane="bottomRight" activeCell="G1393" sqref="G1393"/>
    </sheetView>
  </sheetViews>
  <sheetFormatPr defaultRowHeight="12.75"/>
  <cols>
    <col min="2" max="2" width="29" customWidth="1"/>
    <col min="6" max="6" width="0" hidden="1" customWidth="1"/>
    <col min="7" max="8" width="7.28515625" customWidth="1"/>
    <col min="9" max="9" width="7.140625" customWidth="1"/>
    <col min="10" max="10" width="7.42578125" customWidth="1"/>
    <col min="11" max="11" width="7.28515625" customWidth="1"/>
    <col min="12" max="14" width="7.42578125" customWidth="1"/>
    <col min="15" max="15" width="6.85546875" customWidth="1"/>
    <col min="16" max="18" width="7.28515625" customWidth="1"/>
    <col min="19" max="19" width="7.42578125" customWidth="1"/>
    <col min="20" max="20" width="7.28515625" customWidth="1"/>
    <col min="21" max="21" width="7.42578125" customWidth="1"/>
    <col min="22" max="23" width="7.5703125" customWidth="1"/>
    <col min="24" max="24" width="7.42578125" customWidth="1"/>
    <col min="25" max="36" width="3.7109375" customWidth="1"/>
  </cols>
  <sheetData>
    <row r="1" spans="1:36">
      <c r="B1" t="s">
        <v>969</v>
      </c>
      <c r="C1" s="4"/>
      <c r="D1" s="4"/>
      <c r="E1" s="4"/>
      <c r="G1" s="36"/>
      <c r="H1" s="36"/>
      <c r="I1" s="36"/>
      <c r="J1" s="36"/>
      <c r="K1" s="36"/>
      <c r="L1" s="36"/>
      <c r="M1" s="36"/>
      <c r="N1" s="36"/>
      <c r="O1" s="36"/>
      <c r="P1" s="36"/>
      <c r="Q1" s="36"/>
      <c r="R1" s="36"/>
      <c r="S1" s="36"/>
      <c r="T1" s="36"/>
      <c r="U1" s="36"/>
      <c r="V1" s="36"/>
      <c r="W1" s="36"/>
      <c r="X1" s="36"/>
    </row>
    <row r="2" spans="1:36">
      <c r="B2" t="s">
        <v>974</v>
      </c>
      <c r="C2" s="4" t="s">
        <v>966</v>
      </c>
      <c r="D2" s="4"/>
      <c r="E2" s="4"/>
      <c r="G2" s="36"/>
      <c r="H2" s="36"/>
      <c r="I2" s="36"/>
      <c r="J2" s="36"/>
      <c r="K2" s="36"/>
      <c r="L2" s="36"/>
      <c r="M2" s="36"/>
      <c r="N2" s="36"/>
      <c r="O2" s="36"/>
      <c r="P2" s="36"/>
      <c r="Q2" s="36"/>
      <c r="R2" s="36"/>
      <c r="S2" s="36"/>
      <c r="T2" s="36"/>
      <c r="U2" s="36"/>
      <c r="V2" s="36"/>
      <c r="W2" s="36"/>
      <c r="X2" s="36"/>
    </row>
    <row r="3" spans="1:36" ht="200.1" customHeight="1">
      <c r="B3" s="10" t="s">
        <v>964</v>
      </c>
      <c r="C3" s="4"/>
      <c r="D3" s="4"/>
      <c r="E3" s="4"/>
      <c r="F3" s="3"/>
      <c r="G3" s="37" t="s">
        <v>1281</v>
      </c>
      <c r="H3" s="37" t="s">
        <v>1282</v>
      </c>
      <c r="I3" s="37" t="s">
        <v>1283</v>
      </c>
      <c r="J3" s="37" t="s">
        <v>1284</v>
      </c>
      <c r="K3" s="37" t="s">
        <v>1285</v>
      </c>
      <c r="L3" s="37" t="s">
        <v>1286</v>
      </c>
      <c r="M3" s="38" t="s">
        <v>1287</v>
      </c>
      <c r="N3" s="39" t="s">
        <v>1288</v>
      </c>
      <c r="O3" s="40" t="s">
        <v>1289</v>
      </c>
      <c r="P3" s="40" t="s">
        <v>1290</v>
      </c>
      <c r="Q3" s="40" t="s">
        <v>1291</v>
      </c>
      <c r="R3" s="40" t="s">
        <v>1292</v>
      </c>
      <c r="S3" s="41" t="s">
        <v>1293</v>
      </c>
      <c r="T3" s="41" t="s">
        <v>1294</v>
      </c>
      <c r="U3" s="40" t="s">
        <v>1295</v>
      </c>
      <c r="V3" s="41" t="s">
        <v>1296</v>
      </c>
      <c r="W3" s="40" t="s">
        <v>1297</v>
      </c>
      <c r="X3" s="40" t="s">
        <v>1298</v>
      </c>
      <c r="Y3" s="9"/>
      <c r="Z3" s="9"/>
      <c r="AA3" s="9"/>
      <c r="AB3" s="9"/>
      <c r="AC3" s="9"/>
      <c r="AD3" s="9"/>
      <c r="AE3" s="9"/>
      <c r="AF3" s="9"/>
      <c r="AG3" s="9"/>
      <c r="AH3" s="9"/>
      <c r="AI3" s="9"/>
      <c r="AJ3" s="9"/>
    </row>
    <row r="4" spans="1:36">
      <c r="A4" s="1"/>
      <c r="B4" s="1"/>
      <c r="C4" s="5"/>
      <c r="D4" s="5"/>
      <c r="E4" s="5"/>
      <c r="F4" s="1"/>
      <c r="G4" s="42">
        <v>1</v>
      </c>
      <c r="H4" s="43">
        <v>2</v>
      </c>
      <c r="I4" s="42">
        <v>3</v>
      </c>
      <c r="J4" s="43">
        <v>4</v>
      </c>
      <c r="K4" s="43">
        <v>5</v>
      </c>
      <c r="L4" s="42">
        <v>6</v>
      </c>
      <c r="M4" s="43">
        <v>7</v>
      </c>
      <c r="N4" s="42">
        <v>8</v>
      </c>
      <c r="O4" s="43">
        <v>9</v>
      </c>
      <c r="P4" s="42">
        <v>10</v>
      </c>
      <c r="Q4" s="43">
        <v>11</v>
      </c>
      <c r="R4" s="42">
        <v>12</v>
      </c>
      <c r="S4" s="44">
        <v>13</v>
      </c>
      <c r="T4" s="36">
        <v>14</v>
      </c>
      <c r="U4" s="42">
        <v>15</v>
      </c>
      <c r="V4" s="44">
        <v>16</v>
      </c>
      <c r="W4" s="36">
        <v>17</v>
      </c>
      <c r="X4" s="43">
        <v>18</v>
      </c>
      <c r="Y4" s="1">
        <v>19</v>
      </c>
      <c r="Z4" s="1">
        <v>20</v>
      </c>
      <c r="AA4">
        <v>21</v>
      </c>
      <c r="AB4" s="1">
        <v>22</v>
      </c>
      <c r="AC4" s="1">
        <v>23</v>
      </c>
      <c r="AD4">
        <v>24</v>
      </c>
      <c r="AE4" s="1">
        <v>25</v>
      </c>
      <c r="AF4" s="1">
        <v>26</v>
      </c>
      <c r="AG4">
        <v>27</v>
      </c>
      <c r="AH4" s="1">
        <v>28</v>
      </c>
      <c r="AI4" s="1">
        <v>29</v>
      </c>
      <c r="AJ4">
        <v>30</v>
      </c>
    </row>
    <row r="5" spans="1:36">
      <c r="A5" s="15" t="s">
        <v>567</v>
      </c>
      <c r="B5" s="15" t="s">
        <v>579</v>
      </c>
      <c r="C5" s="15" t="s">
        <v>1059</v>
      </c>
      <c r="D5" s="15" t="s">
        <v>772</v>
      </c>
      <c r="E5" s="15" t="s">
        <v>965</v>
      </c>
      <c r="G5" s="36"/>
      <c r="H5" s="36"/>
      <c r="I5" s="36"/>
      <c r="J5" s="36"/>
      <c r="K5" s="36"/>
      <c r="L5" s="36"/>
      <c r="M5" s="36"/>
      <c r="N5" s="36"/>
      <c r="O5" s="36"/>
      <c r="P5" s="36"/>
      <c r="Q5" s="36"/>
      <c r="R5" s="36"/>
      <c r="S5" s="36"/>
      <c r="T5" s="36"/>
      <c r="U5" s="36"/>
      <c r="V5" s="36"/>
      <c r="W5" s="36"/>
      <c r="X5" s="36"/>
    </row>
    <row r="6" spans="1:36">
      <c r="A6" s="16" t="s">
        <v>496</v>
      </c>
      <c r="B6" s="16" t="s">
        <v>274</v>
      </c>
      <c r="C6" s="15">
        <v>2</v>
      </c>
      <c r="D6" s="15">
        <v>2</v>
      </c>
      <c r="E6" s="15"/>
      <c r="G6" s="36"/>
      <c r="H6" s="36"/>
      <c r="I6" s="36"/>
      <c r="J6" s="36"/>
      <c r="K6" s="36"/>
      <c r="L6" s="36"/>
      <c r="M6" s="36"/>
      <c r="N6" s="36"/>
      <c r="O6" s="36"/>
      <c r="P6" s="36"/>
      <c r="Q6" s="36"/>
      <c r="R6" s="36"/>
      <c r="S6" s="36"/>
      <c r="T6" s="36"/>
      <c r="U6" s="36"/>
      <c r="V6" s="36"/>
      <c r="W6" s="36"/>
      <c r="X6" s="36"/>
    </row>
    <row r="7" spans="1:36">
      <c r="A7" s="16" t="s">
        <v>496</v>
      </c>
      <c r="B7" s="16" t="s">
        <v>274</v>
      </c>
      <c r="C7" s="16">
        <v>1</v>
      </c>
      <c r="D7" s="16" t="s">
        <v>880</v>
      </c>
      <c r="E7" s="16">
        <v>1</v>
      </c>
      <c r="F7">
        <f t="shared" ref="F7:F18" si="0" xml:space="preserve"> COUNTA(G7:AJ7)</f>
        <v>2</v>
      </c>
      <c r="G7" s="36"/>
      <c r="H7" s="36"/>
      <c r="I7" s="43" t="s">
        <v>1299</v>
      </c>
      <c r="J7" s="36"/>
      <c r="K7" s="36"/>
      <c r="L7" s="36"/>
      <c r="M7" s="43" t="s">
        <v>1299</v>
      </c>
      <c r="N7" s="36"/>
      <c r="O7" s="36"/>
      <c r="P7" s="36"/>
      <c r="Q7" s="36"/>
      <c r="R7" s="36"/>
      <c r="S7" s="36"/>
      <c r="T7" s="36"/>
      <c r="U7" s="36"/>
      <c r="V7" s="36"/>
      <c r="W7" s="36"/>
      <c r="X7" s="36"/>
    </row>
    <row r="8" spans="1:36">
      <c r="A8" s="16" t="s">
        <v>496</v>
      </c>
      <c r="B8" s="16" t="s">
        <v>274</v>
      </c>
      <c r="C8" s="16">
        <v>1</v>
      </c>
      <c r="D8" s="16" t="s">
        <v>882</v>
      </c>
      <c r="E8" s="16">
        <v>2</v>
      </c>
      <c r="F8">
        <f t="shared" si="0"/>
        <v>4</v>
      </c>
      <c r="G8" s="36"/>
      <c r="H8" s="43" t="s">
        <v>1300</v>
      </c>
      <c r="I8" s="43" t="s">
        <v>1299</v>
      </c>
      <c r="J8" s="43" t="s">
        <v>1299</v>
      </c>
      <c r="K8" s="36"/>
      <c r="L8" s="36"/>
      <c r="M8" s="43" t="s">
        <v>1299</v>
      </c>
      <c r="N8" s="36"/>
      <c r="O8" s="36"/>
      <c r="P8" s="36"/>
      <c r="Q8" s="36"/>
      <c r="R8" s="36"/>
      <c r="S8" s="36"/>
      <c r="T8" s="36"/>
      <c r="U8" s="36"/>
      <c r="V8" s="36"/>
      <c r="W8" s="36"/>
      <c r="X8" s="36"/>
    </row>
    <row r="9" spans="1:36">
      <c r="A9" s="16" t="s">
        <v>496</v>
      </c>
      <c r="B9" s="16" t="s">
        <v>274</v>
      </c>
      <c r="C9" s="16">
        <v>1</v>
      </c>
      <c r="D9" s="16" t="s">
        <v>881</v>
      </c>
      <c r="E9" s="16">
        <v>3</v>
      </c>
      <c r="F9">
        <f t="shared" si="0"/>
        <v>3</v>
      </c>
      <c r="G9" s="36"/>
      <c r="H9" s="36"/>
      <c r="I9" s="43" t="s">
        <v>1299</v>
      </c>
      <c r="J9" s="36"/>
      <c r="K9" s="36"/>
      <c r="L9" s="36"/>
      <c r="M9" s="43" t="s">
        <v>1299</v>
      </c>
      <c r="N9" s="43" t="s">
        <v>1299</v>
      </c>
      <c r="O9" s="36"/>
      <c r="P9" s="36"/>
      <c r="Q9" s="36"/>
      <c r="R9" s="36"/>
      <c r="S9" s="36"/>
      <c r="T9" s="36"/>
      <c r="U9" s="36"/>
      <c r="V9" s="36"/>
      <c r="W9" s="36"/>
      <c r="X9" s="36"/>
    </row>
    <row r="10" spans="1:36">
      <c r="A10" s="16" t="s">
        <v>496</v>
      </c>
      <c r="B10" s="16" t="s">
        <v>274</v>
      </c>
      <c r="C10" s="16">
        <v>1</v>
      </c>
      <c r="D10" s="16" t="s">
        <v>880</v>
      </c>
      <c r="E10" s="16">
        <v>4</v>
      </c>
      <c r="F10">
        <f t="shared" si="0"/>
        <v>3</v>
      </c>
      <c r="G10" s="36"/>
      <c r="H10" s="36"/>
      <c r="I10" s="43" t="s">
        <v>1299</v>
      </c>
      <c r="J10" s="36"/>
      <c r="K10" s="36"/>
      <c r="L10" s="36"/>
      <c r="M10" s="43" t="s">
        <v>1299</v>
      </c>
      <c r="N10" s="43" t="s">
        <v>1299</v>
      </c>
      <c r="O10" s="36"/>
      <c r="P10" s="36"/>
      <c r="Q10" s="36"/>
      <c r="R10" s="36"/>
      <c r="S10" s="36"/>
      <c r="T10" s="36"/>
      <c r="U10" s="36"/>
      <c r="V10" s="36"/>
      <c r="W10" s="36"/>
      <c r="X10" s="36"/>
    </row>
    <row r="11" spans="1:36">
      <c r="A11" s="16" t="s">
        <v>496</v>
      </c>
      <c r="B11" s="16" t="s">
        <v>274</v>
      </c>
      <c r="C11" s="16">
        <v>1</v>
      </c>
      <c r="D11" s="16" t="s">
        <v>880</v>
      </c>
      <c r="E11" s="16">
        <v>5</v>
      </c>
      <c r="F11">
        <f t="shared" si="0"/>
        <v>3</v>
      </c>
      <c r="G11" s="36"/>
      <c r="H11" s="36"/>
      <c r="I11" s="43" t="s">
        <v>1299</v>
      </c>
      <c r="J11" s="36"/>
      <c r="K11" s="36"/>
      <c r="L11" s="36"/>
      <c r="M11" s="43" t="s">
        <v>1299</v>
      </c>
      <c r="N11" s="43" t="s">
        <v>1299</v>
      </c>
      <c r="O11" s="36"/>
      <c r="P11" s="36"/>
      <c r="Q11" s="36"/>
      <c r="R11" s="36"/>
      <c r="S11" s="36"/>
      <c r="T11" s="36"/>
      <c r="U11" s="36"/>
      <c r="V11" s="36"/>
      <c r="W11" s="36"/>
      <c r="X11" s="36"/>
    </row>
    <row r="12" spans="1:36">
      <c r="A12" s="16" t="s">
        <v>496</v>
      </c>
      <c r="B12" s="16" t="s">
        <v>274</v>
      </c>
      <c r="C12" s="16">
        <v>1</v>
      </c>
      <c r="D12" s="16" t="s">
        <v>882</v>
      </c>
      <c r="E12" s="16">
        <v>6</v>
      </c>
      <c r="F12">
        <f t="shared" si="0"/>
        <v>2</v>
      </c>
      <c r="G12" s="36"/>
      <c r="H12" s="36"/>
      <c r="I12" s="43" t="s">
        <v>1299</v>
      </c>
      <c r="J12" s="36"/>
      <c r="K12" s="36"/>
      <c r="L12" s="36"/>
      <c r="M12" s="43" t="s">
        <v>1299</v>
      </c>
      <c r="N12" s="36"/>
      <c r="O12" s="36"/>
      <c r="P12" s="36"/>
      <c r="Q12" s="36"/>
      <c r="R12" s="36"/>
      <c r="S12" s="36"/>
      <c r="T12" s="36"/>
      <c r="U12" s="36"/>
      <c r="V12" s="36"/>
      <c r="W12" s="36"/>
      <c r="X12" s="36"/>
    </row>
    <row r="13" spans="1:36">
      <c r="A13" s="16" t="s">
        <v>496</v>
      </c>
      <c r="B13" s="16" t="s">
        <v>274</v>
      </c>
      <c r="C13" s="16">
        <v>1</v>
      </c>
      <c r="D13" s="16" t="s">
        <v>880</v>
      </c>
      <c r="E13" s="16">
        <v>7</v>
      </c>
      <c r="F13">
        <f t="shared" si="0"/>
        <v>3</v>
      </c>
      <c r="G13" s="36"/>
      <c r="H13" s="36"/>
      <c r="I13" s="43" t="s">
        <v>1299</v>
      </c>
      <c r="J13" s="36"/>
      <c r="K13" s="36"/>
      <c r="L13" s="36"/>
      <c r="M13" s="43" t="s">
        <v>1299</v>
      </c>
      <c r="N13" s="43" t="s">
        <v>1299</v>
      </c>
      <c r="O13" s="36"/>
      <c r="P13" s="36"/>
      <c r="Q13" s="36"/>
      <c r="R13" s="36"/>
      <c r="S13" s="36"/>
      <c r="T13" s="36"/>
      <c r="U13" s="36"/>
      <c r="V13" s="36"/>
      <c r="W13" s="36"/>
      <c r="X13" s="36"/>
    </row>
    <row r="14" spans="1:36">
      <c r="A14" s="16" t="s">
        <v>496</v>
      </c>
      <c r="B14" s="16" t="s">
        <v>274</v>
      </c>
      <c r="C14" s="16">
        <v>2</v>
      </c>
      <c r="D14" s="16" t="s">
        <v>881</v>
      </c>
      <c r="E14" s="16">
        <v>8</v>
      </c>
      <c r="F14">
        <f t="shared" si="0"/>
        <v>3</v>
      </c>
      <c r="G14" s="36"/>
      <c r="H14" s="36"/>
      <c r="I14" s="43" t="s">
        <v>1299</v>
      </c>
      <c r="J14" s="36"/>
      <c r="K14" s="36"/>
      <c r="L14" s="36"/>
      <c r="M14" s="43" t="s">
        <v>1299</v>
      </c>
      <c r="N14" s="43" t="s">
        <v>1299</v>
      </c>
      <c r="O14" s="36"/>
      <c r="P14" s="36"/>
      <c r="Q14" s="36"/>
      <c r="R14" s="36"/>
      <c r="S14" s="36"/>
      <c r="T14" s="36"/>
      <c r="U14" s="36"/>
      <c r="V14" s="36"/>
      <c r="W14" s="36"/>
      <c r="X14" s="36"/>
    </row>
    <row r="15" spans="1:36">
      <c r="A15" s="16" t="s">
        <v>496</v>
      </c>
      <c r="B15" s="16" t="s">
        <v>274</v>
      </c>
      <c r="C15" s="16">
        <v>2</v>
      </c>
      <c r="D15" s="16" t="s">
        <v>881</v>
      </c>
      <c r="E15" s="16">
        <v>9</v>
      </c>
      <c r="F15">
        <f t="shared" si="0"/>
        <v>3</v>
      </c>
      <c r="G15" s="36"/>
      <c r="H15" s="36"/>
      <c r="I15" s="43" t="s">
        <v>1299</v>
      </c>
      <c r="J15" s="36"/>
      <c r="K15" s="36"/>
      <c r="L15" s="36"/>
      <c r="M15" s="43" t="s">
        <v>1299</v>
      </c>
      <c r="N15" s="43" t="s">
        <v>1299</v>
      </c>
      <c r="O15" s="36"/>
      <c r="P15" s="36"/>
      <c r="Q15" s="36"/>
      <c r="R15" s="36"/>
      <c r="S15" s="36"/>
      <c r="T15" s="36"/>
      <c r="U15" s="36"/>
      <c r="V15" s="36"/>
      <c r="W15" s="36"/>
      <c r="X15" s="36"/>
    </row>
    <row r="16" spans="1:36">
      <c r="A16" s="16" t="s">
        <v>496</v>
      </c>
      <c r="B16" s="16" t="s">
        <v>274</v>
      </c>
      <c r="C16" s="16">
        <v>2</v>
      </c>
      <c r="D16" s="16" t="s">
        <v>880</v>
      </c>
      <c r="E16" s="16">
        <v>10</v>
      </c>
      <c r="F16">
        <f t="shared" si="0"/>
        <v>3</v>
      </c>
      <c r="G16" s="36"/>
      <c r="H16" s="36"/>
      <c r="I16" s="43" t="s">
        <v>1301</v>
      </c>
      <c r="J16" s="36"/>
      <c r="K16" s="36"/>
      <c r="L16" s="36"/>
      <c r="M16" s="43" t="s">
        <v>1299</v>
      </c>
      <c r="N16" s="43" t="s">
        <v>1299</v>
      </c>
      <c r="O16" s="36"/>
      <c r="P16" s="36"/>
      <c r="Q16" s="36"/>
      <c r="R16" s="36"/>
      <c r="S16" s="36"/>
      <c r="T16" s="36"/>
      <c r="U16" s="36"/>
      <c r="V16" s="36"/>
      <c r="W16" s="36"/>
      <c r="X16" s="36"/>
    </row>
    <row r="17" spans="1:24">
      <c r="A17" s="16" t="s">
        <v>496</v>
      </c>
      <c r="B17" s="16" t="s">
        <v>274</v>
      </c>
      <c r="C17" s="16">
        <v>2</v>
      </c>
      <c r="D17" s="16" t="s">
        <v>881</v>
      </c>
      <c r="E17" s="16">
        <v>11</v>
      </c>
      <c r="F17">
        <f t="shared" si="0"/>
        <v>1</v>
      </c>
      <c r="G17" s="36"/>
      <c r="H17" s="36"/>
      <c r="I17" s="36"/>
      <c r="J17" s="36"/>
      <c r="K17" s="36"/>
      <c r="L17" s="36"/>
      <c r="M17" s="43" t="s">
        <v>1299</v>
      </c>
      <c r="N17" s="36"/>
      <c r="O17" s="36"/>
      <c r="P17" s="36"/>
      <c r="Q17" s="36"/>
      <c r="R17" s="36"/>
      <c r="S17" s="36"/>
      <c r="T17" s="36"/>
      <c r="U17" s="36"/>
      <c r="V17" s="36"/>
      <c r="W17" s="36"/>
      <c r="X17" s="36"/>
    </row>
    <row r="18" spans="1:24">
      <c r="A18" s="16" t="s">
        <v>496</v>
      </c>
      <c r="B18" s="16" t="s">
        <v>274</v>
      </c>
      <c r="C18" s="16">
        <v>2</v>
      </c>
      <c r="D18" s="16" t="s">
        <v>881</v>
      </c>
      <c r="E18" s="16">
        <v>12</v>
      </c>
      <c r="F18">
        <f t="shared" si="0"/>
        <v>1</v>
      </c>
      <c r="G18" s="36"/>
      <c r="H18" s="36"/>
      <c r="I18" s="36"/>
      <c r="J18" s="36"/>
      <c r="K18" s="36"/>
      <c r="L18" s="36"/>
      <c r="M18" s="43" t="s">
        <v>1299</v>
      </c>
      <c r="N18" s="36"/>
      <c r="O18" s="36"/>
      <c r="P18" s="36"/>
      <c r="Q18" s="36"/>
      <c r="R18" s="36"/>
      <c r="S18" s="36"/>
      <c r="T18" s="36"/>
      <c r="U18" s="36"/>
      <c r="V18" s="36"/>
      <c r="W18" s="36"/>
      <c r="X18" s="36"/>
    </row>
    <row r="19" spans="1:24">
      <c r="A19" s="16"/>
      <c r="B19" s="16"/>
      <c r="C19" s="16"/>
      <c r="D19" s="16"/>
      <c r="E19" s="16"/>
      <c r="G19" s="36"/>
      <c r="H19" s="36"/>
      <c r="I19" s="36"/>
      <c r="J19" s="36"/>
      <c r="K19" s="36"/>
      <c r="L19" s="36"/>
      <c r="M19" s="36"/>
      <c r="N19" s="36"/>
      <c r="O19" s="36"/>
      <c r="P19" s="36"/>
      <c r="Q19" s="36"/>
      <c r="R19" s="36"/>
      <c r="S19" s="36"/>
      <c r="T19" s="36"/>
      <c r="U19" s="36"/>
      <c r="V19" s="36"/>
      <c r="W19" s="36"/>
      <c r="X19" s="36"/>
    </row>
    <row r="20" spans="1:24">
      <c r="A20" s="16" t="s">
        <v>496</v>
      </c>
      <c r="B20" s="16" t="s">
        <v>535</v>
      </c>
      <c r="C20" s="16">
        <v>5</v>
      </c>
      <c r="D20" s="16">
        <v>1</v>
      </c>
      <c r="E20" s="16"/>
      <c r="G20" s="36"/>
      <c r="H20" s="36"/>
      <c r="I20" s="36"/>
      <c r="J20" s="36"/>
      <c r="K20" s="36"/>
      <c r="L20" s="36"/>
      <c r="M20" s="36"/>
      <c r="N20" s="36"/>
      <c r="O20" s="36"/>
      <c r="P20" s="36"/>
      <c r="Q20" s="36"/>
      <c r="R20" s="36"/>
      <c r="S20" s="36"/>
      <c r="T20" s="36"/>
      <c r="U20" s="36"/>
      <c r="V20" s="36"/>
      <c r="W20" s="36"/>
      <c r="X20" s="36"/>
    </row>
    <row r="21" spans="1:24">
      <c r="A21" s="16" t="s">
        <v>496</v>
      </c>
      <c r="B21" s="16" t="s">
        <v>535</v>
      </c>
      <c r="C21" s="16">
        <v>1</v>
      </c>
      <c r="D21" s="16" t="s">
        <v>880</v>
      </c>
      <c r="E21" s="16">
        <v>1</v>
      </c>
      <c r="F21">
        <f t="shared" ref="F21:F29" si="1" xml:space="preserve"> COUNTA(G21:AJ21)</f>
        <v>3</v>
      </c>
      <c r="G21" s="36"/>
      <c r="H21" s="36"/>
      <c r="I21" s="43" t="s">
        <v>1302</v>
      </c>
      <c r="J21" s="43" t="s">
        <v>1302</v>
      </c>
      <c r="K21" s="36"/>
      <c r="L21" s="36"/>
      <c r="M21" s="43" t="s">
        <v>1299</v>
      </c>
      <c r="N21" s="36"/>
      <c r="O21" s="36"/>
      <c r="P21" s="36"/>
      <c r="Q21" s="36"/>
      <c r="R21" s="36"/>
      <c r="S21" s="36"/>
      <c r="T21" s="36"/>
      <c r="U21" s="36"/>
      <c r="V21" s="36"/>
      <c r="W21" s="36"/>
      <c r="X21" s="36"/>
    </row>
    <row r="22" spans="1:24">
      <c r="A22" s="16" t="s">
        <v>496</v>
      </c>
      <c r="B22" s="16" t="s">
        <v>535</v>
      </c>
      <c r="C22" s="16">
        <v>1</v>
      </c>
      <c r="D22" s="16" t="s">
        <v>881</v>
      </c>
      <c r="E22" s="16">
        <v>2</v>
      </c>
      <c r="F22">
        <f t="shared" si="1"/>
        <v>5</v>
      </c>
      <c r="G22" s="43" t="s">
        <v>1300</v>
      </c>
      <c r="H22" s="43" t="s">
        <v>1300</v>
      </c>
      <c r="I22" s="43" t="s">
        <v>1299</v>
      </c>
      <c r="J22" s="36"/>
      <c r="K22" s="36"/>
      <c r="L22" s="36"/>
      <c r="M22" s="43" t="s">
        <v>1299</v>
      </c>
      <c r="N22" s="36"/>
      <c r="O22" s="36"/>
      <c r="P22" s="36"/>
      <c r="Q22" s="36"/>
      <c r="R22" s="36"/>
      <c r="S22" s="45" t="s">
        <v>1299</v>
      </c>
      <c r="T22" s="36"/>
      <c r="U22" s="36"/>
      <c r="V22" s="36"/>
      <c r="W22" s="36"/>
      <c r="X22" s="36"/>
    </row>
    <row r="23" spans="1:24">
      <c r="A23" s="16" t="s">
        <v>496</v>
      </c>
      <c r="B23" s="16" t="s">
        <v>535</v>
      </c>
      <c r="C23" s="16">
        <v>1</v>
      </c>
      <c r="D23" s="16" t="s">
        <v>971</v>
      </c>
      <c r="E23" s="16">
        <v>3</v>
      </c>
      <c r="F23">
        <f t="shared" si="1"/>
        <v>2</v>
      </c>
      <c r="G23" s="36"/>
      <c r="H23" s="36"/>
      <c r="I23" s="36"/>
      <c r="J23" s="36"/>
      <c r="K23" s="36"/>
      <c r="L23" s="36"/>
      <c r="M23" s="43" t="s">
        <v>1299</v>
      </c>
      <c r="N23" s="36"/>
      <c r="O23" s="36"/>
      <c r="P23" s="36"/>
      <c r="Q23" s="36"/>
      <c r="R23" s="36"/>
      <c r="S23" s="45" t="s">
        <v>1299</v>
      </c>
      <c r="T23" s="36"/>
      <c r="U23" s="36"/>
      <c r="V23" s="36"/>
      <c r="W23" s="36"/>
      <c r="X23" s="36"/>
    </row>
    <row r="24" spans="1:24">
      <c r="A24" s="16" t="s">
        <v>496</v>
      </c>
      <c r="B24" s="16" t="s">
        <v>535</v>
      </c>
      <c r="C24" s="16">
        <v>1</v>
      </c>
      <c r="D24" s="16" t="s">
        <v>881</v>
      </c>
      <c r="E24" s="16">
        <v>4</v>
      </c>
      <c r="F24">
        <f t="shared" si="1"/>
        <v>5</v>
      </c>
      <c r="G24" s="43" t="s">
        <v>1299</v>
      </c>
      <c r="H24" s="43" t="s">
        <v>1299</v>
      </c>
      <c r="I24" s="43" t="s">
        <v>1299</v>
      </c>
      <c r="J24" s="43" t="s">
        <v>1302</v>
      </c>
      <c r="K24" s="36"/>
      <c r="L24" s="36"/>
      <c r="M24" s="43" t="s">
        <v>1299</v>
      </c>
      <c r="N24" s="36"/>
      <c r="O24" s="36"/>
      <c r="P24" s="36"/>
      <c r="Q24" s="36"/>
      <c r="R24" s="36"/>
      <c r="S24" s="36"/>
      <c r="T24" s="36"/>
      <c r="U24" s="36"/>
      <c r="V24" s="36"/>
      <c r="W24" s="36"/>
      <c r="X24" s="36"/>
    </row>
    <row r="25" spans="1:24">
      <c r="A25" s="16" t="s">
        <v>496</v>
      </c>
      <c r="B25" s="16" t="s">
        <v>535</v>
      </c>
      <c r="C25" s="16">
        <v>1</v>
      </c>
      <c r="D25" s="16" t="s">
        <v>881</v>
      </c>
      <c r="E25" s="16">
        <v>5</v>
      </c>
      <c r="F25">
        <f t="shared" si="1"/>
        <v>3</v>
      </c>
      <c r="G25" s="43" t="s">
        <v>1299</v>
      </c>
      <c r="H25" s="36"/>
      <c r="I25" s="36"/>
      <c r="J25" s="36"/>
      <c r="K25" s="36"/>
      <c r="L25" s="36"/>
      <c r="M25" s="43" t="s">
        <v>1299</v>
      </c>
      <c r="N25" s="36"/>
      <c r="O25" s="36"/>
      <c r="P25" s="36"/>
      <c r="Q25" s="36"/>
      <c r="R25" s="36"/>
      <c r="S25" s="45" t="s">
        <v>1299</v>
      </c>
      <c r="T25" s="36"/>
      <c r="U25" s="36"/>
      <c r="V25" s="36"/>
      <c r="W25" s="36"/>
      <c r="X25" s="36"/>
    </row>
    <row r="26" spans="1:24">
      <c r="A26" s="16" t="s">
        <v>496</v>
      </c>
      <c r="B26" s="16" t="s">
        <v>535</v>
      </c>
      <c r="C26" s="16">
        <v>1</v>
      </c>
      <c r="D26" s="16" t="s">
        <v>881</v>
      </c>
      <c r="E26" s="16">
        <v>6</v>
      </c>
      <c r="F26">
        <f t="shared" si="1"/>
        <v>2</v>
      </c>
      <c r="G26" s="36"/>
      <c r="H26" s="36"/>
      <c r="I26" s="36"/>
      <c r="J26" s="36"/>
      <c r="K26" s="36"/>
      <c r="L26" s="36"/>
      <c r="M26" s="43" t="s">
        <v>1299</v>
      </c>
      <c r="N26" s="36"/>
      <c r="O26" s="36"/>
      <c r="P26" s="36"/>
      <c r="Q26" s="36"/>
      <c r="R26" s="36"/>
      <c r="S26" s="45" t="s">
        <v>1299</v>
      </c>
      <c r="T26" s="36"/>
      <c r="U26" s="36"/>
      <c r="V26" s="36"/>
      <c r="W26" s="36"/>
      <c r="X26" s="36"/>
    </row>
    <row r="27" spans="1:24">
      <c r="A27" s="16" t="s">
        <v>496</v>
      </c>
      <c r="B27" s="16" t="s">
        <v>535</v>
      </c>
      <c r="C27" s="16">
        <v>2</v>
      </c>
      <c r="D27" s="16" t="s">
        <v>880</v>
      </c>
      <c r="E27" s="16">
        <v>7</v>
      </c>
      <c r="F27">
        <f t="shared" si="1"/>
        <v>2</v>
      </c>
      <c r="G27" s="36"/>
      <c r="H27" s="36"/>
      <c r="I27" s="36"/>
      <c r="J27" s="36"/>
      <c r="K27" s="36"/>
      <c r="L27" s="36"/>
      <c r="M27" s="43" t="s">
        <v>1299</v>
      </c>
      <c r="N27" s="36"/>
      <c r="O27" s="36"/>
      <c r="P27" s="36"/>
      <c r="Q27" s="36"/>
      <c r="R27" s="36"/>
      <c r="S27" s="45" t="s">
        <v>1299</v>
      </c>
      <c r="T27" s="36"/>
      <c r="U27" s="36"/>
      <c r="V27" s="36"/>
      <c r="W27" s="36"/>
      <c r="X27" s="36"/>
    </row>
    <row r="28" spans="1:24">
      <c r="A28" s="16" t="s">
        <v>496</v>
      </c>
      <c r="B28" s="16" t="s">
        <v>535</v>
      </c>
      <c r="C28" s="16">
        <v>2</v>
      </c>
      <c r="D28" s="16" t="s">
        <v>881</v>
      </c>
      <c r="E28" s="16">
        <v>8</v>
      </c>
      <c r="F28">
        <f t="shared" si="1"/>
        <v>2</v>
      </c>
      <c r="G28" s="36"/>
      <c r="H28" s="36"/>
      <c r="I28" s="36"/>
      <c r="J28" s="36"/>
      <c r="K28" s="36"/>
      <c r="L28" s="36"/>
      <c r="M28" s="43" t="s">
        <v>1299</v>
      </c>
      <c r="N28" s="36"/>
      <c r="O28" s="36"/>
      <c r="P28" s="36"/>
      <c r="Q28" s="36"/>
      <c r="R28" s="36"/>
      <c r="S28" s="45" t="s">
        <v>1299</v>
      </c>
      <c r="T28" s="36"/>
      <c r="U28" s="36"/>
      <c r="V28" s="36"/>
      <c r="W28" s="36"/>
      <c r="X28" s="36"/>
    </row>
    <row r="29" spans="1:24">
      <c r="A29" s="16" t="s">
        <v>496</v>
      </c>
      <c r="B29" s="16" t="s">
        <v>535</v>
      </c>
      <c r="C29" s="16">
        <v>2</v>
      </c>
      <c r="D29" s="16" t="s">
        <v>882</v>
      </c>
      <c r="E29" s="16">
        <v>9</v>
      </c>
      <c r="F29">
        <f t="shared" si="1"/>
        <v>2</v>
      </c>
      <c r="G29" s="36"/>
      <c r="H29" s="36"/>
      <c r="I29" s="36"/>
      <c r="J29" s="43" t="s">
        <v>1299</v>
      </c>
      <c r="K29" s="36"/>
      <c r="L29" s="36"/>
      <c r="M29" s="43" t="s">
        <v>1299</v>
      </c>
      <c r="N29" s="36"/>
      <c r="O29" s="36"/>
      <c r="P29" s="36"/>
      <c r="Q29" s="36"/>
      <c r="R29" s="36"/>
      <c r="S29" s="36"/>
      <c r="T29" s="36"/>
      <c r="U29" s="36"/>
      <c r="V29" s="36"/>
      <c r="W29" s="36"/>
      <c r="X29" s="36"/>
    </row>
    <row r="30" spans="1:24">
      <c r="A30" s="16"/>
      <c r="B30" s="16"/>
      <c r="C30" s="16"/>
      <c r="D30" s="16"/>
      <c r="E30" s="16"/>
      <c r="G30" s="36"/>
      <c r="H30" s="36"/>
      <c r="I30" s="36"/>
      <c r="J30" s="36"/>
      <c r="K30" s="36"/>
      <c r="L30" s="36"/>
      <c r="M30" s="36"/>
      <c r="N30" s="36"/>
      <c r="O30" s="36"/>
      <c r="P30" s="36"/>
      <c r="Q30" s="36"/>
      <c r="R30" s="36"/>
      <c r="S30" s="36"/>
      <c r="T30" s="36"/>
      <c r="U30" s="36"/>
      <c r="V30" s="36"/>
      <c r="W30" s="36"/>
      <c r="X30" s="36"/>
    </row>
    <row r="31" spans="1:24">
      <c r="A31" s="16" t="s">
        <v>496</v>
      </c>
      <c r="B31" s="16" t="s">
        <v>296</v>
      </c>
      <c r="C31" s="16">
        <v>9</v>
      </c>
      <c r="D31" s="16">
        <v>3</v>
      </c>
      <c r="E31" s="16"/>
      <c r="G31" s="36"/>
      <c r="H31" s="36"/>
      <c r="I31" s="36"/>
      <c r="J31" s="36"/>
      <c r="K31" s="36"/>
      <c r="L31" s="36"/>
      <c r="M31" s="36"/>
      <c r="N31" s="36"/>
      <c r="O31" s="36"/>
      <c r="P31" s="36"/>
      <c r="Q31" s="36"/>
      <c r="R31" s="36"/>
      <c r="S31" s="36"/>
      <c r="T31" s="36"/>
      <c r="U31" s="36"/>
      <c r="V31" s="36"/>
      <c r="W31" s="36"/>
      <c r="X31" s="36"/>
    </row>
    <row r="32" spans="1:24">
      <c r="A32" s="16" t="s">
        <v>496</v>
      </c>
      <c r="B32" s="16" t="s">
        <v>296</v>
      </c>
      <c r="C32" s="16">
        <v>1</v>
      </c>
      <c r="D32" s="16" t="s">
        <v>881</v>
      </c>
      <c r="E32" s="16">
        <v>1</v>
      </c>
      <c r="F32">
        <f t="shared" ref="F32:F42" si="2" xml:space="preserve"> COUNTA(G32:AJ32)</f>
        <v>3</v>
      </c>
      <c r="G32" s="36"/>
      <c r="H32" s="43" t="s">
        <v>1299</v>
      </c>
      <c r="I32" s="36"/>
      <c r="J32" s="43" t="s">
        <v>1299</v>
      </c>
      <c r="K32" s="36"/>
      <c r="L32" s="36"/>
      <c r="M32" s="43" t="s">
        <v>1299</v>
      </c>
      <c r="N32" s="36"/>
      <c r="O32" s="36"/>
      <c r="P32" s="36"/>
      <c r="Q32" s="36"/>
      <c r="R32" s="36"/>
      <c r="S32" s="36"/>
      <c r="T32" s="36"/>
      <c r="U32" s="36"/>
      <c r="V32" s="36"/>
      <c r="W32" s="36"/>
      <c r="X32" s="36"/>
    </row>
    <row r="33" spans="1:24">
      <c r="A33" s="16" t="s">
        <v>496</v>
      </c>
      <c r="B33" s="16" t="s">
        <v>296</v>
      </c>
      <c r="C33" s="16">
        <v>1</v>
      </c>
      <c r="D33" s="16" t="s">
        <v>971</v>
      </c>
      <c r="E33" s="16">
        <v>2</v>
      </c>
      <c r="F33">
        <f t="shared" si="2"/>
        <v>3</v>
      </c>
      <c r="G33" s="36"/>
      <c r="H33" s="43" t="s">
        <v>1299</v>
      </c>
      <c r="I33" s="43" t="s">
        <v>1299</v>
      </c>
      <c r="J33" s="36"/>
      <c r="K33" s="36"/>
      <c r="L33" s="36"/>
      <c r="M33" s="43" t="s">
        <v>1299</v>
      </c>
      <c r="N33" s="36"/>
      <c r="O33" s="36"/>
      <c r="P33" s="36"/>
      <c r="Q33" s="36"/>
      <c r="R33" s="36"/>
      <c r="S33" s="36"/>
      <c r="T33" s="36"/>
      <c r="U33" s="36"/>
      <c r="V33" s="36"/>
      <c r="W33" s="36"/>
      <c r="X33" s="36"/>
    </row>
    <row r="34" spans="1:24">
      <c r="A34" s="16" t="s">
        <v>496</v>
      </c>
      <c r="B34" s="16" t="s">
        <v>296</v>
      </c>
      <c r="C34" s="16">
        <v>1</v>
      </c>
      <c r="D34" s="16" t="s">
        <v>881</v>
      </c>
      <c r="E34" s="16">
        <v>3</v>
      </c>
      <c r="F34">
        <f t="shared" si="2"/>
        <v>2</v>
      </c>
      <c r="G34" s="36"/>
      <c r="H34" s="36"/>
      <c r="I34" s="43" t="s">
        <v>1299</v>
      </c>
      <c r="J34" s="36"/>
      <c r="K34" s="36"/>
      <c r="L34" s="36"/>
      <c r="M34" s="43" t="s">
        <v>1299</v>
      </c>
      <c r="N34" s="36"/>
      <c r="O34" s="36"/>
      <c r="P34" s="36"/>
      <c r="Q34" s="36"/>
      <c r="R34" s="36"/>
      <c r="S34" s="36"/>
      <c r="T34" s="36"/>
      <c r="U34" s="36"/>
      <c r="V34" s="36"/>
      <c r="W34" s="36"/>
      <c r="X34" s="36"/>
    </row>
    <row r="35" spans="1:24">
      <c r="A35" s="16" t="s">
        <v>496</v>
      </c>
      <c r="B35" s="16" t="s">
        <v>296</v>
      </c>
      <c r="C35" s="16">
        <v>1</v>
      </c>
      <c r="D35" s="16" t="s">
        <v>880</v>
      </c>
      <c r="E35" s="16">
        <v>4</v>
      </c>
      <c r="F35">
        <f t="shared" si="2"/>
        <v>2</v>
      </c>
      <c r="G35" s="36"/>
      <c r="H35" s="36"/>
      <c r="I35" s="43" t="s">
        <v>1299</v>
      </c>
      <c r="J35" s="36"/>
      <c r="K35" s="36"/>
      <c r="L35" s="36"/>
      <c r="M35" s="43" t="s">
        <v>1299</v>
      </c>
      <c r="N35" s="36"/>
      <c r="O35" s="36"/>
      <c r="P35" s="36"/>
      <c r="Q35" s="36"/>
      <c r="R35" s="36"/>
      <c r="S35" s="36"/>
      <c r="T35" s="36"/>
      <c r="U35" s="36"/>
      <c r="V35" s="36"/>
      <c r="W35" s="36"/>
      <c r="X35" s="36"/>
    </row>
    <row r="36" spans="1:24">
      <c r="A36" s="16" t="s">
        <v>496</v>
      </c>
      <c r="B36" s="16" t="s">
        <v>296</v>
      </c>
      <c r="C36" s="16">
        <v>1</v>
      </c>
      <c r="D36" s="16" t="s">
        <v>880</v>
      </c>
      <c r="E36" s="16">
        <v>5</v>
      </c>
      <c r="F36">
        <f t="shared" si="2"/>
        <v>2</v>
      </c>
      <c r="G36" s="36"/>
      <c r="H36" s="36"/>
      <c r="I36" s="43" t="s">
        <v>1299</v>
      </c>
      <c r="J36" s="36"/>
      <c r="K36" s="36"/>
      <c r="L36" s="36"/>
      <c r="M36" s="43" t="s">
        <v>1299</v>
      </c>
      <c r="N36" s="36"/>
      <c r="O36" s="36"/>
      <c r="P36" s="36"/>
      <c r="Q36" s="36"/>
      <c r="R36" s="36"/>
      <c r="S36" s="36"/>
      <c r="T36" s="36"/>
      <c r="U36" s="36"/>
      <c r="V36" s="36"/>
      <c r="W36" s="36"/>
      <c r="X36" s="36"/>
    </row>
    <row r="37" spans="1:24">
      <c r="A37" s="16" t="s">
        <v>496</v>
      </c>
      <c r="B37" s="16" t="s">
        <v>296</v>
      </c>
      <c r="C37" s="16">
        <v>1</v>
      </c>
      <c r="D37" s="16" t="s">
        <v>880</v>
      </c>
      <c r="E37" s="16">
        <v>6</v>
      </c>
      <c r="F37">
        <f t="shared" si="2"/>
        <v>3</v>
      </c>
      <c r="G37" s="36"/>
      <c r="H37" s="43" t="s">
        <v>1299</v>
      </c>
      <c r="I37" s="43" t="s">
        <v>1299</v>
      </c>
      <c r="J37" s="36"/>
      <c r="K37" s="36"/>
      <c r="L37" s="36"/>
      <c r="M37" s="43" t="s">
        <v>1299</v>
      </c>
      <c r="N37" s="36"/>
      <c r="O37" s="36"/>
      <c r="P37" s="36"/>
      <c r="Q37" s="36"/>
      <c r="R37" s="36"/>
      <c r="S37" s="36"/>
      <c r="T37" s="36"/>
      <c r="U37" s="36"/>
      <c r="V37" s="36"/>
      <c r="W37" s="36"/>
      <c r="X37" s="36"/>
    </row>
    <row r="38" spans="1:24">
      <c r="A38" s="16" t="s">
        <v>496</v>
      </c>
      <c r="B38" s="16" t="s">
        <v>296</v>
      </c>
      <c r="C38" s="16">
        <v>1</v>
      </c>
      <c r="D38" s="16" t="s">
        <v>881</v>
      </c>
      <c r="E38" s="16">
        <v>7</v>
      </c>
      <c r="F38">
        <f t="shared" si="2"/>
        <v>2</v>
      </c>
      <c r="G38" s="36"/>
      <c r="H38" s="36"/>
      <c r="I38" s="36"/>
      <c r="J38" s="43" t="s">
        <v>1299</v>
      </c>
      <c r="K38" s="36"/>
      <c r="L38" s="36"/>
      <c r="M38" s="43" t="s">
        <v>1299</v>
      </c>
      <c r="N38" s="36"/>
      <c r="O38" s="36"/>
      <c r="P38" s="36"/>
      <c r="Q38" s="36"/>
      <c r="R38" s="36"/>
      <c r="S38" s="36"/>
      <c r="T38" s="36"/>
      <c r="U38" s="36"/>
      <c r="V38" s="36"/>
      <c r="W38" s="36"/>
      <c r="X38" s="36"/>
    </row>
    <row r="39" spans="1:24">
      <c r="A39" s="16" t="s">
        <v>496</v>
      </c>
      <c r="B39" s="16" t="s">
        <v>296</v>
      </c>
      <c r="C39" s="16">
        <v>1</v>
      </c>
      <c r="D39" s="16" t="s">
        <v>971</v>
      </c>
      <c r="E39" s="16">
        <v>8</v>
      </c>
      <c r="F39">
        <f t="shared" si="2"/>
        <v>3</v>
      </c>
      <c r="G39" s="36"/>
      <c r="H39" s="36"/>
      <c r="I39" s="43" t="s">
        <v>1299</v>
      </c>
      <c r="J39" s="43" t="s">
        <v>1299</v>
      </c>
      <c r="K39" s="36"/>
      <c r="L39" s="36"/>
      <c r="M39" s="43" t="s">
        <v>1299</v>
      </c>
      <c r="N39" s="36"/>
      <c r="O39" s="36"/>
      <c r="P39" s="36"/>
      <c r="Q39" s="36"/>
      <c r="R39" s="36"/>
      <c r="S39" s="36"/>
      <c r="T39" s="36"/>
      <c r="U39" s="36"/>
      <c r="V39" s="36"/>
      <c r="W39" s="36"/>
      <c r="X39" s="36"/>
    </row>
    <row r="40" spans="1:24">
      <c r="A40" s="16" t="s">
        <v>496</v>
      </c>
      <c r="B40" s="16" t="s">
        <v>296</v>
      </c>
      <c r="C40" s="16">
        <v>2</v>
      </c>
      <c r="D40" s="16" t="s">
        <v>880</v>
      </c>
      <c r="E40" s="16">
        <v>9</v>
      </c>
      <c r="F40">
        <f t="shared" si="2"/>
        <v>2</v>
      </c>
      <c r="G40" s="36"/>
      <c r="H40" s="36"/>
      <c r="I40" s="43" t="s">
        <v>1299</v>
      </c>
      <c r="J40" s="36"/>
      <c r="K40" s="36"/>
      <c r="L40" s="36"/>
      <c r="M40" s="43" t="s">
        <v>1299</v>
      </c>
      <c r="N40" s="36"/>
      <c r="O40" s="36"/>
      <c r="P40" s="36"/>
      <c r="Q40" s="36"/>
      <c r="R40" s="36"/>
      <c r="S40" s="36"/>
      <c r="T40" s="36"/>
      <c r="U40" s="36"/>
      <c r="V40" s="36"/>
      <c r="W40" s="36"/>
      <c r="X40" s="36"/>
    </row>
    <row r="41" spans="1:24">
      <c r="A41" s="16" t="s">
        <v>496</v>
      </c>
      <c r="B41" s="16" t="s">
        <v>296</v>
      </c>
      <c r="C41" s="16">
        <v>2</v>
      </c>
      <c r="D41" s="16" t="s">
        <v>881</v>
      </c>
      <c r="E41" s="16">
        <v>10</v>
      </c>
      <c r="F41">
        <f t="shared" si="2"/>
        <v>1</v>
      </c>
      <c r="G41" s="36"/>
      <c r="H41" s="36"/>
      <c r="I41" s="36"/>
      <c r="J41" s="36"/>
      <c r="K41" s="36"/>
      <c r="L41" s="36"/>
      <c r="M41" s="43" t="s">
        <v>1299</v>
      </c>
      <c r="N41" s="36"/>
      <c r="O41" s="36"/>
      <c r="P41" s="36"/>
      <c r="Q41" s="36"/>
      <c r="R41" s="36"/>
      <c r="S41" s="36"/>
      <c r="T41" s="36"/>
      <c r="U41" s="36"/>
      <c r="V41" s="36"/>
      <c r="W41" s="36"/>
      <c r="X41" s="36"/>
    </row>
    <row r="42" spans="1:24">
      <c r="A42" s="16" t="s">
        <v>496</v>
      </c>
      <c r="B42" s="16" t="s">
        <v>296</v>
      </c>
      <c r="C42" s="16">
        <v>2</v>
      </c>
      <c r="D42" s="16" t="s">
        <v>881</v>
      </c>
      <c r="E42" s="16">
        <v>11</v>
      </c>
      <c r="F42">
        <f t="shared" si="2"/>
        <v>2</v>
      </c>
      <c r="G42" s="36"/>
      <c r="H42" s="36"/>
      <c r="I42" s="36"/>
      <c r="J42" s="36"/>
      <c r="K42" s="36"/>
      <c r="L42" s="36"/>
      <c r="M42" s="43" t="s">
        <v>1299</v>
      </c>
      <c r="N42" s="43" t="s">
        <v>1300</v>
      </c>
      <c r="O42" s="36"/>
      <c r="P42" s="36"/>
      <c r="Q42" s="36"/>
      <c r="R42" s="36"/>
      <c r="S42" s="36"/>
      <c r="T42" s="36"/>
      <c r="U42" s="36"/>
      <c r="V42" s="36"/>
      <c r="W42" s="36"/>
      <c r="X42" s="36"/>
    </row>
    <row r="43" spans="1:24">
      <c r="A43" s="16"/>
      <c r="B43" s="16"/>
      <c r="C43" s="16"/>
      <c r="D43" s="16"/>
      <c r="E43" s="16"/>
      <c r="G43" s="36"/>
      <c r="H43" s="36"/>
      <c r="I43" s="36"/>
      <c r="J43" s="36"/>
      <c r="K43" s="36"/>
      <c r="L43" s="36"/>
      <c r="M43" s="36"/>
      <c r="N43" s="36"/>
      <c r="O43" s="36"/>
      <c r="P43" s="36"/>
      <c r="Q43" s="36"/>
      <c r="R43" s="36"/>
      <c r="S43" s="36"/>
      <c r="T43" s="36"/>
      <c r="U43" s="36"/>
      <c r="V43" s="36"/>
      <c r="W43" s="36"/>
      <c r="X43" s="36"/>
    </row>
    <row r="44" spans="1:24">
      <c r="A44" s="16" t="s">
        <v>496</v>
      </c>
      <c r="B44" s="16" t="s">
        <v>549</v>
      </c>
      <c r="C44" s="16">
        <v>3</v>
      </c>
      <c r="D44" s="16">
        <v>3</v>
      </c>
      <c r="E44" s="16"/>
      <c r="G44" s="36"/>
      <c r="H44" s="36"/>
      <c r="I44" s="36"/>
      <c r="J44" s="36"/>
      <c r="K44" s="36"/>
      <c r="L44" s="36"/>
      <c r="M44" s="36"/>
      <c r="N44" s="36"/>
      <c r="O44" s="36"/>
      <c r="P44" s="36"/>
      <c r="Q44" s="36"/>
      <c r="R44" s="36"/>
      <c r="S44" s="36"/>
      <c r="T44" s="36"/>
      <c r="U44" s="36"/>
      <c r="V44" s="36"/>
      <c r="W44" s="36"/>
      <c r="X44" s="36"/>
    </row>
    <row r="45" spans="1:24">
      <c r="A45" s="16" t="s">
        <v>496</v>
      </c>
      <c r="B45" s="16" t="s">
        <v>549</v>
      </c>
      <c r="C45" s="16">
        <v>1</v>
      </c>
      <c r="D45" s="16" t="s">
        <v>880</v>
      </c>
      <c r="E45" s="16">
        <v>1</v>
      </c>
      <c r="F45">
        <f t="shared" ref="F45:F51" si="3" xml:space="preserve"> COUNTA(G45:AJ45)</f>
        <v>1</v>
      </c>
      <c r="G45" s="36"/>
      <c r="H45" s="36"/>
      <c r="I45" s="36"/>
      <c r="J45" s="36"/>
      <c r="K45" s="36"/>
      <c r="L45" s="36"/>
      <c r="M45" s="36"/>
      <c r="N45" s="43" t="s">
        <v>1299</v>
      </c>
      <c r="O45" s="36"/>
      <c r="P45" s="36"/>
      <c r="Q45" s="36"/>
      <c r="R45" s="36"/>
      <c r="S45" s="36"/>
      <c r="T45" s="36"/>
      <c r="U45" s="36"/>
      <c r="V45" s="36"/>
      <c r="W45" s="36"/>
      <c r="X45" s="36"/>
    </row>
    <row r="46" spans="1:24">
      <c r="A46" s="16" t="s">
        <v>496</v>
      </c>
      <c r="B46" s="16" t="s">
        <v>549</v>
      </c>
      <c r="C46" s="16">
        <v>1</v>
      </c>
      <c r="D46" s="16" t="s">
        <v>881</v>
      </c>
      <c r="E46" s="16">
        <v>2</v>
      </c>
      <c r="F46">
        <f t="shared" si="3"/>
        <v>1</v>
      </c>
      <c r="G46" s="36"/>
      <c r="H46" s="36"/>
      <c r="I46" s="36"/>
      <c r="J46" s="36"/>
      <c r="K46" s="36"/>
      <c r="L46" s="36"/>
      <c r="M46" s="36"/>
      <c r="N46" s="43" t="s">
        <v>1299</v>
      </c>
      <c r="O46" s="36"/>
      <c r="P46" s="36"/>
      <c r="Q46" s="36"/>
      <c r="R46" s="36"/>
      <c r="S46" s="36"/>
      <c r="T46" s="36"/>
      <c r="U46" s="36"/>
      <c r="V46" s="36"/>
      <c r="W46" s="36"/>
      <c r="X46" s="36"/>
    </row>
    <row r="47" spans="1:24">
      <c r="A47" s="16" t="s">
        <v>496</v>
      </c>
      <c r="B47" s="16" t="s">
        <v>549</v>
      </c>
      <c r="C47" s="16">
        <v>1</v>
      </c>
      <c r="D47" s="16" t="s">
        <v>881</v>
      </c>
      <c r="E47" s="16">
        <v>3</v>
      </c>
      <c r="F47">
        <f t="shared" si="3"/>
        <v>1</v>
      </c>
      <c r="G47" s="36"/>
      <c r="H47" s="36"/>
      <c r="I47" s="36"/>
      <c r="J47" s="36"/>
      <c r="K47" s="36"/>
      <c r="L47" s="36"/>
      <c r="M47" s="36"/>
      <c r="N47" s="43" t="s">
        <v>1299</v>
      </c>
      <c r="O47" s="36"/>
      <c r="P47" s="36"/>
      <c r="Q47" s="36"/>
      <c r="R47" s="36"/>
      <c r="S47" s="36"/>
      <c r="T47" s="36"/>
      <c r="U47" s="36"/>
      <c r="V47" s="36"/>
      <c r="W47" s="36"/>
      <c r="X47" s="36"/>
    </row>
    <row r="48" spans="1:24">
      <c r="A48" s="16" t="s">
        <v>496</v>
      </c>
      <c r="B48" s="16" t="s">
        <v>549</v>
      </c>
      <c r="C48" s="16">
        <v>1</v>
      </c>
      <c r="D48" s="16" t="s">
        <v>880</v>
      </c>
      <c r="E48" s="16">
        <v>4</v>
      </c>
      <c r="F48">
        <f t="shared" si="3"/>
        <v>1</v>
      </c>
      <c r="G48" s="36"/>
      <c r="H48" s="36"/>
      <c r="I48" s="36"/>
      <c r="J48" s="36"/>
      <c r="K48" s="36"/>
      <c r="L48" s="36"/>
      <c r="M48" s="36"/>
      <c r="N48" s="43" t="s">
        <v>1299</v>
      </c>
      <c r="O48" s="36"/>
      <c r="P48" s="36"/>
      <c r="Q48" s="36"/>
      <c r="R48" s="36"/>
      <c r="S48" s="36"/>
      <c r="T48" s="36"/>
      <c r="U48" s="36"/>
      <c r="V48" s="36"/>
      <c r="W48" s="36"/>
      <c r="X48" s="36"/>
    </row>
    <row r="49" spans="1:24">
      <c r="A49" s="16" t="s">
        <v>496</v>
      </c>
      <c r="B49" s="16" t="s">
        <v>549</v>
      </c>
      <c r="C49" s="16">
        <v>2</v>
      </c>
      <c r="D49" s="16" t="s">
        <v>881</v>
      </c>
      <c r="E49" s="16">
        <v>5</v>
      </c>
      <c r="F49">
        <f t="shared" si="3"/>
        <v>1</v>
      </c>
      <c r="G49" s="36"/>
      <c r="H49" s="36"/>
      <c r="I49" s="36"/>
      <c r="J49" s="36"/>
      <c r="K49" s="36"/>
      <c r="L49" s="36"/>
      <c r="M49" s="36"/>
      <c r="N49" s="43" t="s">
        <v>1299</v>
      </c>
      <c r="O49" s="36"/>
      <c r="P49" s="36"/>
      <c r="Q49" s="36"/>
      <c r="R49" s="36"/>
      <c r="S49" s="36"/>
      <c r="T49" s="36"/>
      <c r="U49" s="36"/>
      <c r="V49" s="36"/>
      <c r="W49" s="36"/>
      <c r="X49" s="36"/>
    </row>
    <row r="50" spans="1:24">
      <c r="A50" s="16" t="s">
        <v>496</v>
      </c>
      <c r="B50" s="16" t="s">
        <v>549</v>
      </c>
      <c r="C50" s="16">
        <v>2</v>
      </c>
      <c r="D50" s="16" t="s">
        <v>880</v>
      </c>
      <c r="E50" s="16">
        <v>6</v>
      </c>
      <c r="F50">
        <f t="shared" si="3"/>
        <v>1</v>
      </c>
      <c r="G50" s="36"/>
      <c r="H50" s="36"/>
      <c r="I50" s="36"/>
      <c r="J50" s="36"/>
      <c r="K50" s="36"/>
      <c r="L50" s="36"/>
      <c r="M50" s="36"/>
      <c r="N50" s="43" t="s">
        <v>1299</v>
      </c>
      <c r="O50" s="36"/>
      <c r="P50" s="36"/>
      <c r="Q50" s="36"/>
      <c r="R50" s="36"/>
      <c r="S50" s="36"/>
      <c r="T50" s="36"/>
      <c r="U50" s="36"/>
      <c r="V50" s="36"/>
      <c r="W50" s="36"/>
      <c r="X50" s="36"/>
    </row>
    <row r="51" spans="1:24">
      <c r="A51" s="16" t="s">
        <v>496</v>
      </c>
      <c r="B51" s="16" t="s">
        <v>549</v>
      </c>
      <c r="C51" s="16">
        <v>2</v>
      </c>
      <c r="D51" s="16" t="s">
        <v>880</v>
      </c>
      <c r="E51" s="16">
        <v>7</v>
      </c>
      <c r="F51">
        <f t="shared" si="3"/>
        <v>1</v>
      </c>
      <c r="G51" s="36"/>
      <c r="H51" s="36"/>
      <c r="I51" s="36"/>
      <c r="J51" s="36"/>
      <c r="K51" s="36"/>
      <c r="L51" s="36"/>
      <c r="M51" s="36"/>
      <c r="N51" s="43" t="s">
        <v>1299</v>
      </c>
      <c r="O51" s="36"/>
      <c r="P51" s="36"/>
      <c r="Q51" s="36"/>
      <c r="R51" s="36"/>
      <c r="S51" s="36"/>
      <c r="T51" s="36"/>
      <c r="U51" s="36"/>
      <c r="V51" s="36"/>
      <c r="W51" s="36"/>
      <c r="X51" s="36"/>
    </row>
    <row r="52" spans="1:24">
      <c r="A52" s="16"/>
      <c r="B52" s="16"/>
      <c r="C52" s="16"/>
      <c r="D52" s="16"/>
      <c r="E52" s="16"/>
      <c r="G52" s="36"/>
      <c r="H52" s="36"/>
      <c r="I52" s="36"/>
      <c r="J52" s="36"/>
      <c r="K52" s="36"/>
      <c r="L52" s="36"/>
      <c r="M52" s="36"/>
      <c r="N52" s="36"/>
      <c r="O52" s="36"/>
      <c r="P52" s="36"/>
      <c r="Q52" s="36"/>
      <c r="R52" s="36"/>
      <c r="S52" s="36"/>
      <c r="T52" s="36"/>
      <c r="U52" s="36"/>
      <c r="V52" s="36"/>
      <c r="W52" s="36"/>
      <c r="X52" s="36"/>
    </row>
    <row r="53" spans="1:24">
      <c r="A53" s="16" t="s">
        <v>496</v>
      </c>
      <c r="B53" s="16" t="s">
        <v>373</v>
      </c>
      <c r="C53" s="16">
        <v>0</v>
      </c>
      <c r="D53" s="16">
        <v>0</v>
      </c>
      <c r="E53" s="16"/>
      <c r="G53" s="36"/>
      <c r="H53" s="36"/>
      <c r="I53" s="36"/>
      <c r="J53" s="36"/>
      <c r="K53" s="36"/>
      <c r="L53" s="36"/>
      <c r="M53" s="36"/>
      <c r="N53" s="36"/>
      <c r="O53" s="36"/>
      <c r="P53" s="36"/>
      <c r="Q53" s="36"/>
      <c r="R53" s="36"/>
      <c r="S53" s="36"/>
      <c r="T53" s="36"/>
      <c r="U53" s="36"/>
      <c r="V53" s="36"/>
      <c r="W53" s="36"/>
      <c r="X53" s="36"/>
    </row>
    <row r="54" spans="1:24">
      <c r="A54" s="16" t="s">
        <v>496</v>
      </c>
      <c r="B54" s="16" t="s">
        <v>373</v>
      </c>
      <c r="C54" s="16">
        <v>3</v>
      </c>
      <c r="D54" s="16" t="s">
        <v>880</v>
      </c>
      <c r="E54" s="16">
        <v>1</v>
      </c>
      <c r="F54">
        <f xml:space="preserve"> COUNTA(G54:AJ54)</f>
        <v>2</v>
      </c>
      <c r="G54" s="36"/>
      <c r="H54" s="36"/>
      <c r="I54" s="36"/>
      <c r="J54" s="36"/>
      <c r="K54" s="36"/>
      <c r="L54" s="36"/>
      <c r="M54" s="43" t="s">
        <v>1299</v>
      </c>
      <c r="N54" s="43" t="s">
        <v>1299</v>
      </c>
      <c r="O54" s="36"/>
      <c r="P54" s="36"/>
      <c r="Q54" s="36"/>
      <c r="R54" s="36"/>
      <c r="S54" s="36"/>
      <c r="T54" s="36"/>
      <c r="U54" s="36"/>
      <c r="V54" s="36"/>
      <c r="W54" s="36"/>
      <c r="X54" s="36"/>
    </row>
    <row r="55" spans="1:24">
      <c r="A55" s="16" t="s">
        <v>496</v>
      </c>
      <c r="B55" s="16" t="s">
        <v>373</v>
      </c>
      <c r="C55" s="16">
        <v>3</v>
      </c>
      <c r="D55" s="16" t="s">
        <v>880</v>
      </c>
      <c r="E55" s="16">
        <v>2</v>
      </c>
      <c r="F55">
        <f xml:space="preserve"> COUNTA(G55:AJ55)</f>
        <v>1</v>
      </c>
      <c r="G55" s="36"/>
      <c r="H55" s="36"/>
      <c r="I55" s="36"/>
      <c r="J55" s="36"/>
      <c r="K55" s="36"/>
      <c r="L55" s="36"/>
      <c r="M55" s="36"/>
      <c r="N55" s="43" t="s">
        <v>1299</v>
      </c>
      <c r="O55" s="36"/>
      <c r="P55" s="36"/>
      <c r="Q55" s="36"/>
      <c r="R55" s="36"/>
      <c r="S55" s="36"/>
      <c r="T55" s="36"/>
      <c r="U55" s="36"/>
      <c r="V55" s="36"/>
      <c r="W55" s="36"/>
      <c r="X55" s="36"/>
    </row>
    <row r="56" spans="1:24">
      <c r="A56" s="16" t="s">
        <v>496</v>
      </c>
      <c r="B56" s="16" t="s">
        <v>373</v>
      </c>
      <c r="C56" s="16">
        <v>3</v>
      </c>
      <c r="D56" s="16" t="s">
        <v>880</v>
      </c>
      <c r="E56" s="16">
        <v>3</v>
      </c>
      <c r="F56">
        <f xml:space="preserve"> COUNTA(G56:AJ56)</f>
        <v>2</v>
      </c>
      <c r="G56" s="36"/>
      <c r="H56" s="36"/>
      <c r="I56" s="36"/>
      <c r="J56" s="36"/>
      <c r="K56" s="36"/>
      <c r="L56" s="36"/>
      <c r="M56" s="43" t="s">
        <v>1299</v>
      </c>
      <c r="N56" s="43" t="s">
        <v>1299</v>
      </c>
      <c r="O56" s="36"/>
      <c r="P56" s="36"/>
      <c r="Q56" s="36"/>
      <c r="R56" s="36"/>
      <c r="S56" s="36"/>
      <c r="T56" s="36"/>
      <c r="U56" s="36"/>
      <c r="V56" s="36"/>
      <c r="W56" s="36"/>
      <c r="X56" s="36"/>
    </row>
    <row r="57" spans="1:24">
      <c r="A57" s="16" t="s">
        <v>496</v>
      </c>
      <c r="B57" s="16" t="s">
        <v>373</v>
      </c>
      <c r="C57" s="16">
        <v>3</v>
      </c>
      <c r="D57" s="16" t="s">
        <v>880</v>
      </c>
      <c r="E57" s="16">
        <v>4</v>
      </c>
      <c r="F57">
        <f xml:space="preserve"> COUNTA(G57:AJ57)</f>
        <v>2</v>
      </c>
      <c r="G57" s="36"/>
      <c r="H57" s="36"/>
      <c r="I57" s="36"/>
      <c r="J57" s="36"/>
      <c r="K57" s="36"/>
      <c r="L57" s="36"/>
      <c r="M57" s="43" t="s">
        <v>1299</v>
      </c>
      <c r="N57" s="43" t="s">
        <v>1299</v>
      </c>
      <c r="O57" s="36"/>
      <c r="P57" s="36"/>
      <c r="Q57" s="36"/>
      <c r="R57" s="36"/>
      <c r="S57" s="36"/>
      <c r="T57" s="36"/>
      <c r="U57" s="36"/>
      <c r="V57" s="36"/>
      <c r="W57" s="36"/>
      <c r="X57" s="36"/>
    </row>
    <row r="58" spans="1:24">
      <c r="A58" s="16" t="s">
        <v>496</v>
      </c>
      <c r="B58" s="16" t="s">
        <v>373</v>
      </c>
      <c r="C58" s="16">
        <v>3</v>
      </c>
      <c r="D58" s="16" t="s">
        <v>881</v>
      </c>
      <c r="E58" s="16">
        <v>5</v>
      </c>
      <c r="F58">
        <f xml:space="preserve"> COUNTA(G58:AJ58)</f>
        <v>1</v>
      </c>
      <c r="G58" s="36"/>
      <c r="H58" s="36"/>
      <c r="I58" s="36"/>
      <c r="J58" s="36"/>
      <c r="K58" s="36"/>
      <c r="L58" s="36"/>
      <c r="M58" s="36"/>
      <c r="N58" s="43" t="s">
        <v>1299</v>
      </c>
      <c r="O58" s="36"/>
      <c r="P58" s="36"/>
      <c r="Q58" s="36"/>
      <c r="R58" s="36"/>
      <c r="S58" s="36"/>
      <c r="T58" s="36"/>
      <c r="U58" s="36"/>
      <c r="V58" s="36"/>
      <c r="W58" s="36"/>
      <c r="X58" s="36"/>
    </row>
    <row r="59" spans="1:24">
      <c r="A59" s="16"/>
      <c r="B59" s="16"/>
      <c r="C59" s="16"/>
      <c r="D59" s="16"/>
      <c r="E59" s="16"/>
      <c r="F59">
        <f t="shared" ref="F59" si="4" xml:space="preserve"> COUNTA(G59:AJ59)</f>
        <v>0</v>
      </c>
      <c r="G59" s="36"/>
      <c r="H59" s="36"/>
      <c r="I59" s="36"/>
      <c r="J59" s="36"/>
      <c r="K59" s="36"/>
      <c r="L59" s="36"/>
      <c r="M59" s="36"/>
      <c r="N59" s="36"/>
      <c r="O59" s="36"/>
      <c r="P59" s="36"/>
      <c r="Q59" s="36"/>
      <c r="R59" s="36"/>
      <c r="S59" s="36"/>
      <c r="T59" s="36"/>
      <c r="U59" s="36"/>
      <c r="V59" s="36"/>
      <c r="W59" s="36"/>
      <c r="X59" s="36"/>
    </row>
    <row r="60" spans="1:24">
      <c r="A60" s="16" t="s">
        <v>496</v>
      </c>
      <c r="B60" s="16" t="s">
        <v>256</v>
      </c>
      <c r="C60" s="16">
        <v>0</v>
      </c>
      <c r="D60" s="16">
        <v>0</v>
      </c>
      <c r="E60" s="16"/>
      <c r="G60" s="36"/>
      <c r="H60" s="36"/>
      <c r="I60" s="36"/>
      <c r="J60" s="36"/>
      <c r="K60" s="36"/>
      <c r="L60" s="36"/>
      <c r="M60" s="36"/>
      <c r="N60" s="36"/>
      <c r="O60" s="36"/>
      <c r="P60" s="36"/>
      <c r="Q60" s="36"/>
      <c r="R60" s="36"/>
      <c r="S60" s="36"/>
      <c r="T60" s="36"/>
      <c r="U60" s="36"/>
      <c r="V60" s="36"/>
      <c r="W60" s="36"/>
      <c r="X60" s="36"/>
    </row>
    <row r="61" spans="1:24">
      <c r="A61" s="16" t="s">
        <v>496</v>
      </c>
      <c r="B61" s="16" t="s">
        <v>256</v>
      </c>
      <c r="C61" s="16">
        <v>3</v>
      </c>
      <c r="D61" s="16" t="s">
        <v>882</v>
      </c>
      <c r="E61" s="16">
        <v>1</v>
      </c>
      <c r="F61">
        <f t="shared" ref="F61:F67" si="5" xml:space="preserve"> COUNTA(G61:AJ61)</f>
        <v>1</v>
      </c>
      <c r="G61" s="36"/>
      <c r="H61" s="36"/>
      <c r="I61" s="36"/>
      <c r="J61" s="36"/>
      <c r="K61" s="36"/>
      <c r="L61" s="36"/>
      <c r="M61" s="36"/>
      <c r="N61" s="43" t="s">
        <v>1299</v>
      </c>
      <c r="O61" s="36"/>
      <c r="P61" s="36"/>
      <c r="Q61" s="36"/>
      <c r="R61" s="36"/>
      <c r="S61" s="36"/>
      <c r="T61" s="36"/>
      <c r="U61" s="36"/>
      <c r="V61" s="36"/>
      <c r="W61" s="36"/>
      <c r="X61" s="36"/>
    </row>
    <row r="62" spans="1:24">
      <c r="A62" s="16" t="s">
        <v>496</v>
      </c>
      <c r="B62" s="16" t="s">
        <v>256</v>
      </c>
      <c r="C62" s="16">
        <v>3</v>
      </c>
      <c r="D62" s="16" t="s">
        <v>882</v>
      </c>
      <c r="E62" s="16">
        <v>2</v>
      </c>
      <c r="F62">
        <f t="shared" si="5"/>
        <v>1</v>
      </c>
      <c r="G62" s="36"/>
      <c r="H62" s="36"/>
      <c r="I62" s="36"/>
      <c r="J62" s="36"/>
      <c r="K62" s="36"/>
      <c r="L62" s="36"/>
      <c r="M62" s="36"/>
      <c r="N62" s="43" t="s">
        <v>1299</v>
      </c>
      <c r="O62" s="36"/>
      <c r="P62" s="36"/>
      <c r="Q62" s="36"/>
      <c r="R62" s="36"/>
      <c r="S62" s="36"/>
      <c r="T62" s="36"/>
      <c r="U62" s="36"/>
      <c r="V62" s="36"/>
      <c r="W62" s="36"/>
      <c r="X62" s="36"/>
    </row>
    <row r="63" spans="1:24">
      <c r="A63" s="16" t="s">
        <v>496</v>
      </c>
      <c r="B63" s="16" t="s">
        <v>256</v>
      </c>
      <c r="C63" s="16">
        <v>3</v>
      </c>
      <c r="D63" s="16" t="s">
        <v>881</v>
      </c>
      <c r="E63" s="16">
        <v>3</v>
      </c>
      <c r="F63">
        <f t="shared" si="5"/>
        <v>1</v>
      </c>
      <c r="G63" s="36"/>
      <c r="H63" s="36"/>
      <c r="I63" s="36"/>
      <c r="J63" s="36"/>
      <c r="K63" s="36"/>
      <c r="L63" s="36"/>
      <c r="M63" s="36"/>
      <c r="N63" s="43" t="s">
        <v>1299</v>
      </c>
      <c r="O63" s="36"/>
      <c r="P63" s="36"/>
      <c r="Q63" s="36"/>
      <c r="R63" s="36"/>
      <c r="S63" s="36"/>
      <c r="T63" s="36"/>
      <c r="U63" s="36"/>
      <c r="V63" s="36"/>
      <c r="W63" s="36"/>
      <c r="X63" s="36"/>
    </row>
    <row r="64" spans="1:24">
      <c r="A64" s="16" t="s">
        <v>496</v>
      </c>
      <c r="B64" s="16" t="s">
        <v>256</v>
      </c>
      <c r="C64" s="16">
        <v>3</v>
      </c>
      <c r="D64" s="16" t="s">
        <v>880</v>
      </c>
      <c r="E64" s="16">
        <v>4</v>
      </c>
      <c r="F64">
        <f t="shared" si="5"/>
        <v>1</v>
      </c>
      <c r="G64" s="36"/>
      <c r="H64" s="36"/>
      <c r="I64" s="36"/>
      <c r="J64" s="36"/>
      <c r="K64" s="36"/>
      <c r="L64" s="36"/>
      <c r="M64" s="36"/>
      <c r="N64" s="43" t="s">
        <v>1299</v>
      </c>
      <c r="O64" s="36"/>
      <c r="P64" s="36"/>
      <c r="Q64" s="36"/>
      <c r="R64" s="36"/>
      <c r="S64" s="36"/>
      <c r="T64" s="36"/>
      <c r="U64" s="36"/>
      <c r="V64" s="36"/>
      <c r="W64" s="36"/>
      <c r="X64" s="36"/>
    </row>
    <row r="65" spans="1:24">
      <c r="A65" s="16" t="s">
        <v>496</v>
      </c>
      <c r="B65" s="16" t="s">
        <v>256</v>
      </c>
      <c r="C65" s="16">
        <v>3</v>
      </c>
      <c r="D65" s="16" t="s">
        <v>880</v>
      </c>
      <c r="E65" s="16">
        <v>5</v>
      </c>
      <c r="F65">
        <f t="shared" si="5"/>
        <v>1</v>
      </c>
      <c r="G65" s="36"/>
      <c r="H65" s="36"/>
      <c r="I65" s="36"/>
      <c r="J65" s="36"/>
      <c r="K65" s="36"/>
      <c r="L65" s="36"/>
      <c r="M65" s="36"/>
      <c r="N65" s="43" t="s">
        <v>1299</v>
      </c>
      <c r="O65" s="36"/>
      <c r="P65" s="36"/>
      <c r="Q65" s="36"/>
      <c r="R65" s="36"/>
      <c r="S65" s="36"/>
      <c r="T65" s="36"/>
      <c r="U65" s="36"/>
      <c r="V65" s="36"/>
      <c r="W65" s="36"/>
      <c r="X65" s="36"/>
    </row>
    <row r="66" spans="1:24">
      <c r="A66" s="16" t="s">
        <v>496</v>
      </c>
      <c r="B66" s="16" t="s">
        <v>256</v>
      </c>
      <c r="C66" s="16">
        <v>3</v>
      </c>
      <c r="D66" s="16" t="s">
        <v>880</v>
      </c>
      <c r="E66" s="16">
        <v>6</v>
      </c>
      <c r="F66">
        <f t="shared" si="5"/>
        <v>1</v>
      </c>
      <c r="G66" s="36"/>
      <c r="H66" s="36"/>
      <c r="I66" s="36"/>
      <c r="J66" s="36"/>
      <c r="K66" s="36"/>
      <c r="L66" s="36"/>
      <c r="M66" s="36"/>
      <c r="N66" s="43" t="s">
        <v>1299</v>
      </c>
      <c r="O66" s="36"/>
      <c r="P66" s="36"/>
      <c r="Q66" s="36"/>
      <c r="R66" s="36"/>
      <c r="S66" s="36"/>
      <c r="T66" s="36"/>
      <c r="U66" s="36"/>
      <c r="V66" s="36"/>
      <c r="W66" s="36"/>
      <c r="X66" s="36"/>
    </row>
    <row r="67" spans="1:24">
      <c r="A67" s="16" t="s">
        <v>496</v>
      </c>
      <c r="B67" s="16" t="s">
        <v>256</v>
      </c>
      <c r="C67" s="16">
        <v>3</v>
      </c>
      <c r="D67" s="16" t="s">
        <v>881</v>
      </c>
      <c r="E67" s="16">
        <v>7</v>
      </c>
      <c r="F67">
        <f t="shared" si="5"/>
        <v>1</v>
      </c>
      <c r="G67" s="36"/>
      <c r="H67" s="36"/>
      <c r="I67" s="36"/>
      <c r="J67" s="36"/>
      <c r="K67" s="36"/>
      <c r="L67" s="36"/>
      <c r="M67" s="36"/>
      <c r="N67" s="43" t="s">
        <v>1299</v>
      </c>
      <c r="O67" s="36"/>
      <c r="P67" s="36"/>
      <c r="Q67" s="36"/>
      <c r="R67" s="36"/>
      <c r="S67" s="36"/>
      <c r="T67" s="36"/>
      <c r="U67" s="36"/>
      <c r="V67" s="36"/>
      <c r="W67" s="36"/>
      <c r="X67" s="36"/>
    </row>
    <row r="68" spans="1:24">
      <c r="A68" s="16"/>
      <c r="B68" s="16"/>
      <c r="C68" s="16"/>
      <c r="D68" s="16"/>
      <c r="E68" s="16"/>
      <c r="G68" s="36"/>
      <c r="H68" s="36"/>
      <c r="I68" s="36"/>
      <c r="J68" s="36"/>
      <c r="K68" s="36"/>
      <c r="L68" s="36"/>
      <c r="M68" s="36"/>
      <c r="N68" s="36"/>
      <c r="O68" s="36"/>
      <c r="P68" s="36"/>
      <c r="Q68" s="36"/>
      <c r="R68" s="36"/>
      <c r="S68" s="36"/>
      <c r="T68" s="36"/>
      <c r="U68" s="36"/>
      <c r="V68" s="36"/>
      <c r="W68" s="36"/>
      <c r="X68" s="36"/>
    </row>
    <row r="69" spans="1:24">
      <c r="A69" s="16" t="s">
        <v>496</v>
      </c>
      <c r="B69" s="16" t="s">
        <v>355</v>
      </c>
      <c r="C69" s="16">
        <v>0</v>
      </c>
      <c r="D69" s="16">
        <v>0</v>
      </c>
      <c r="E69" s="16"/>
      <c r="G69" s="36"/>
      <c r="H69" s="36"/>
      <c r="I69" s="36"/>
      <c r="J69" s="36"/>
      <c r="K69" s="36"/>
      <c r="L69" s="36"/>
      <c r="M69" s="36"/>
      <c r="N69" s="36"/>
      <c r="O69" s="36"/>
      <c r="P69" s="36"/>
      <c r="Q69" s="36"/>
      <c r="R69" s="36"/>
      <c r="S69" s="36"/>
      <c r="T69" s="36"/>
      <c r="U69" s="36"/>
      <c r="V69" s="36"/>
      <c r="W69" s="36"/>
      <c r="X69" s="36"/>
    </row>
    <row r="70" spans="1:24">
      <c r="A70" s="16" t="s">
        <v>496</v>
      </c>
      <c r="B70" s="16" t="s">
        <v>355</v>
      </c>
      <c r="C70" s="16">
        <v>3</v>
      </c>
      <c r="D70" s="16" t="s">
        <v>971</v>
      </c>
      <c r="E70" s="16">
        <v>1</v>
      </c>
      <c r="F70">
        <f xml:space="preserve"> COUNTA(G70:AJ70)</f>
        <v>2</v>
      </c>
      <c r="G70" s="36"/>
      <c r="H70" s="36"/>
      <c r="I70" s="43" t="s">
        <v>1299</v>
      </c>
      <c r="J70" s="36"/>
      <c r="K70" s="36"/>
      <c r="L70" s="36"/>
      <c r="M70" s="43" t="s">
        <v>1299</v>
      </c>
      <c r="N70" s="36"/>
      <c r="O70" s="36"/>
      <c r="P70" s="36"/>
      <c r="Q70" s="36"/>
      <c r="R70" s="36"/>
      <c r="S70" s="36"/>
      <c r="T70" s="36"/>
      <c r="U70" s="36"/>
      <c r="V70" s="36"/>
      <c r="W70" s="36"/>
      <c r="X70" s="36"/>
    </row>
    <row r="71" spans="1:24">
      <c r="A71" s="16" t="s">
        <v>496</v>
      </c>
      <c r="B71" s="16" t="s">
        <v>355</v>
      </c>
      <c r="C71" s="16">
        <v>3</v>
      </c>
      <c r="D71" s="16" t="s">
        <v>881</v>
      </c>
      <c r="E71" s="16">
        <v>2</v>
      </c>
      <c r="F71">
        <f xml:space="preserve"> COUNTA(G71:AJ71)</f>
        <v>1</v>
      </c>
      <c r="G71" s="36"/>
      <c r="H71" s="36"/>
      <c r="I71" s="36"/>
      <c r="J71" s="36"/>
      <c r="K71" s="36"/>
      <c r="L71" s="36"/>
      <c r="M71" s="43" t="s">
        <v>1300</v>
      </c>
      <c r="N71" s="36"/>
      <c r="O71" s="36"/>
      <c r="P71" s="36"/>
      <c r="Q71" s="36"/>
      <c r="R71" s="36"/>
      <c r="S71" s="36"/>
      <c r="T71" s="36"/>
      <c r="U71" s="36"/>
      <c r="V71" s="36"/>
      <c r="W71" s="36"/>
      <c r="X71" s="36"/>
    </row>
    <row r="72" spans="1:24">
      <c r="A72" s="16" t="s">
        <v>496</v>
      </c>
      <c r="B72" s="16" t="s">
        <v>355</v>
      </c>
      <c r="C72" s="16">
        <v>3</v>
      </c>
      <c r="D72" s="16" t="s">
        <v>971</v>
      </c>
      <c r="E72" s="16">
        <v>3</v>
      </c>
      <c r="F72">
        <f xml:space="preserve"> COUNTA(G72:AJ72)</f>
        <v>2</v>
      </c>
      <c r="G72" s="36"/>
      <c r="H72" s="36"/>
      <c r="I72" s="43" t="s">
        <v>1300</v>
      </c>
      <c r="J72" s="36"/>
      <c r="K72" s="36"/>
      <c r="L72" s="36"/>
      <c r="M72" s="43" t="s">
        <v>1299</v>
      </c>
      <c r="N72" s="36"/>
      <c r="O72" s="36"/>
      <c r="P72" s="36"/>
      <c r="Q72" s="36"/>
      <c r="R72" s="36"/>
      <c r="S72" s="36"/>
      <c r="T72" s="36"/>
      <c r="U72" s="36"/>
      <c r="V72" s="36"/>
      <c r="W72" s="36"/>
      <c r="X72" s="36"/>
    </row>
    <row r="73" spans="1:24">
      <c r="A73" s="16"/>
      <c r="B73" s="16"/>
      <c r="C73" s="16"/>
      <c r="D73" s="16"/>
      <c r="E73" s="16"/>
      <c r="G73" s="36"/>
      <c r="H73" s="36"/>
      <c r="I73" s="36"/>
      <c r="J73" s="36"/>
      <c r="K73" s="36"/>
      <c r="L73" s="36"/>
      <c r="M73" s="36"/>
      <c r="N73" s="36"/>
      <c r="O73" s="36"/>
      <c r="P73" s="36"/>
      <c r="Q73" s="36"/>
      <c r="R73" s="36"/>
      <c r="S73" s="36"/>
      <c r="T73" s="36"/>
      <c r="U73" s="36"/>
      <c r="V73" s="36"/>
      <c r="W73" s="36"/>
      <c r="X73" s="36"/>
    </row>
    <row r="74" spans="1:24">
      <c r="A74" s="16" t="s">
        <v>490</v>
      </c>
      <c r="B74" s="16" t="s">
        <v>682</v>
      </c>
      <c r="C74" s="16">
        <v>0</v>
      </c>
      <c r="D74" s="16">
        <v>3</v>
      </c>
      <c r="E74" s="16"/>
      <c r="G74" s="36"/>
      <c r="H74" s="36"/>
      <c r="I74" s="36"/>
      <c r="J74" s="36"/>
      <c r="K74" s="36"/>
      <c r="L74" s="36"/>
      <c r="M74" s="36"/>
      <c r="N74" s="36"/>
      <c r="O74" s="36"/>
      <c r="P74" s="36"/>
      <c r="Q74" s="36"/>
      <c r="R74" s="36"/>
      <c r="S74" s="36"/>
      <c r="T74" s="36"/>
      <c r="U74" s="36"/>
      <c r="V74" s="36"/>
      <c r="W74" s="36"/>
      <c r="X74" s="36"/>
    </row>
    <row r="75" spans="1:24">
      <c r="A75" s="16" t="s">
        <v>490</v>
      </c>
      <c r="B75" s="16" t="s">
        <v>682</v>
      </c>
      <c r="C75" s="16">
        <v>2</v>
      </c>
      <c r="D75" s="16" t="s">
        <v>880</v>
      </c>
      <c r="E75" s="16">
        <v>1</v>
      </c>
      <c r="F75">
        <f t="shared" ref="F75:F81" si="6" xml:space="preserve"> COUNTA(G75:AJ75)</f>
        <v>0</v>
      </c>
      <c r="G75" s="36"/>
      <c r="H75" s="36"/>
      <c r="I75" s="36"/>
      <c r="J75" s="36"/>
      <c r="K75" s="36"/>
      <c r="L75" s="36"/>
      <c r="M75" s="36"/>
      <c r="N75" s="36"/>
      <c r="O75" s="36"/>
      <c r="P75" s="36"/>
      <c r="Q75" s="36"/>
      <c r="R75" s="36"/>
      <c r="S75" s="36"/>
      <c r="T75" s="36"/>
      <c r="U75" s="36"/>
      <c r="V75" s="36"/>
      <c r="W75" s="36"/>
      <c r="X75" s="36"/>
    </row>
    <row r="76" spans="1:24">
      <c r="A76" s="16" t="s">
        <v>490</v>
      </c>
      <c r="B76" s="16" t="s">
        <v>682</v>
      </c>
      <c r="C76" s="16">
        <v>2</v>
      </c>
      <c r="D76" s="16" t="s">
        <v>880</v>
      </c>
      <c r="E76" s="16">
        <v>2</v>
      </c>
      <c r="F76">
        <f t="shared" si="6"/>
        <v>2</v>
      </c>
      <c r="G76" s="36"/>
      <c r="H76" s="36"/>
      <c r="I76" s="36"/>
      <c r="J76" s="36"/>
      <c r="K76" s="43" t="s">
        <v>1299</v>
      </c>
      <c r="L76" s="36" t="s">
        <v>1299</v>
      </c>
      <c r="M76" s="36"/>
      <c r="N76" s="36"/>
      <c r="O76" s="36"/>
      <c r="P76" s="36"/>
      <c r="Q76" s="36"/>
      <c r="R76" s="36"/>
      <c r="S76" s="36"/>
      <c r="T76" s="36"/>
      <c r="U76" s="36"/>
      <c r="V76" s="36"/>
      <c r="W76" s="36"/>
      <c r="X76" s="36"/>
    </row>
    <row r="77" spans="1:24">
      <c r="A77" s="16" t="s">
        <v>490</v>
      </c>
      <c r="B77" s="16" t="s">
        <v>682</v>
      </c>
      <c r="C77" s="16">
        <v>2</v>
      </c>
      <c r="D77" s="16" t="s">
        <v>880</v>
      </c>
      <c r="E77" s="16">
        <v>3</v>
      </c>
      <c r="F77">
        <f t="shared" si="6"/>
        <v>1</v>
      </c>
      <c r="G77" s="36"/>
      <c r="H77" s="36"/>
      <c r="I77" s="36"/>
      <c r="J77" s="36"/>
      <c r="K77" s="43" t="s">
        <v>1299</v>
      </c>
      <c r="L77" s="36"/>
      <c r="M77" s="36"/>
      <c r="N77" s="36"/>
      <c r="O77" s="36"/>
      <c r="P77" s="36"/>
      <c r="Q77" s="36"/>
      <c r="R77" s="36"/>
      <c r="S77" s="36"/>
      <c r="T77" s="36"/>
      <c r="U77" s="36"/>
      <c r="V77" s="36"/>
      <c r="W77" s="36"/>
      <c r="X77" s="36"/>
    </row>
    <row r="78" spans="1:24">
      <c r="A78" s="16" t="s">
        <v>490</v>
      </c>
      <c r="B78" s="16" t="s">
        <v>682</v>
      </c>
      <c r="C78" s="16">
        <v>2</v>
      </c>
      <c r="D78" s="16" t="s">
        <v>880</v>
      </c>
      <c r="E78" s="16">
        <v>4</v>
      </c>
      <c r="F78">
        <f t="shared" si="6"/>
        <v>1</v>
      </c>
      <c r="G78" s="36"/>
      <c r="H78" s="36"/>
      <c r="I78" s="36"/>
      <c r="J78" s="36"/>
      <c r="K78" s="43" t="s">
        <v>1299</v>
      </c>
      <c r="L78" s="36"/>
      <c r="M78" s="36"/>
      <c r="N78" s="36"/>
      <c r="O78" s="36"/>
      <c r="P78" s="36"/>
      <c r="Q78" s="36"/>
      <c r="R78" s="36"/>
      <c r="S78" s="36"/>
      <c r="T78" s="36"/>
      <c r="U78" s="36"/>
      <c r="V78" s="36"/>
      <c r="W78" s="36"/>
      <c r="X78" s="36"/>
    </row>
    <row r="79" spans="1:24">
      <c r="A79" s="16" t="s">
        <v>490</v>
      </c>
      <c r="B79" s="16" t="s">
        <v>682</v>
      </c>
      <c r="C79" s="16">
        <v>2</v>
      </c>
      <c r="D79" s="16" t="s">
        <v>881</v>
      </c>
      <c r="E79" s="16">
        <v>5</v>
      </c>
      <c r="F79">
        <f t="shared" si="6"/>
        <v>1</v>
      </c>
      <c r="G79" s="36"/>
      <c r="H79" s="36"/>
      <c r="I79" s="36"/>
      <c r="J79" s="36"/>
      <c r="K79" s="43" t="s">
        <v>1299</v>
      </c>
      <c r="L79" s="36"/>
      <c r="M79" s="36"/>
      <c r="N79" s="36"/>
      <c r="O79" s="36"/>
      <c r="P79" s="36"/>
      <c r="Q79" s="36"/>
      <c r="R79" s="36"/>
      <c r="S79" s="36"/>
      <c r="T79" s="36"/>
      <c r="U79" s="36"/>
      <c r="V79" s="36"/>
      <c r="W79" s="36"/>
      <c r="X79" s="36"/>
    </row>
    <row r="80" spans="1:24">
      <c r="A80" s="16" t="s">
        <v>490</v>
      </c>
      <c r="B80" s="16" t="s">
        <v>682</v>
      </c>
      <c r="C80" s="16">
        <v>2</v>
      </c>
      <c r="D80" s="16" t="s">
        <v>881</v>
      </c>
      <c r="E80" s="16">
        <v>6</v>
      </c>
      <c r="F80">
        <f t="shared" si="6"/>
        <v>1</v>
      </c>
      <c r="G80" s="36"/>
      <c r="H80" s="36"/>
      <c r="I80" s="36"/>
      <c r="J80" s="36"/>
      <c r="K80" s="43" t="s">
        <v>1299</v>
      </c>
      <c r="L80" s="36"/>
      <c r="M80" s="36"/>
      <c r="N80" s="36"/>
      <c r="O80" s="36"/>
      <c r="P80" s="36"/>
      <c r="Q80" s="36"/>
      <c r="R80" s="36"/>
      <c r="S80" s="36"/>
      <c r="T80" s="36"/>
      <c r="U80" s="36"/>
      <c r="V80" s="36"/>
      <c r="W80" s="36"/>
      <c r="X80" s="36"/>
    </row>
    <row r="81" spans="1:24">
      <c r="A81" s="16" t="s">
        <v>490</v>
      </c>
      <c r="B81" s="16" t="s">
        <v>682</v>
      </c>
      <c r="C81" s="16">
        <v>2</v>
      </c>
      <c r="D81" s="16" t="s">
        <v>882</v>
      </c>
      <c r="E81" s="16">
        <v>7</v>
      </c>
      <c r="F81">
        <f t="shared" si="6"/>
        <v>0</v>
      </c>
      <c r="G81" s="36"/>
      <c r="H81" s="36"/>
      <c r="I81" s="36"/>
      <c r="J81" s="36"/>
      <c r="K81" s="36"/>
      <c r="L81" s="36"/>
      <c r="M81" s="36"/>
      <c r="N81" s="36"/>
      <c r="O81" s="36"/>
      <c r="P81" s="36"/>
      <c r="Q81" s="36"/>
      <c r="R81" s="36"/>
      <c r="S81" s="36"/>
      <c r="T81" s="36"/>
      <c r="U81" s="36"/>
      <c r="V81" s="36"/>
      <c r="W81" s="36"/>
      <c r="X81" s="36"/>
    </row>
    <row r="82" spans="1:24">
      <c r="A82" s="16"/>
      <c r="B82" s="16"/>
      <c r="C82" s="16"/>
      <c r="D82" s="16"/>
      <c r="E82" s="16"/>
      <c r="G82" s="36"/>
      <c r="H82" s="36"/>
      <c r="I82" s="36"/>
      <c r="J82" s="36"/>
      <c r="K82" s="36"/>
      <c r="L82" s="36"/>
      <c r="M82" s="36"/>
      <c r="N82" s="36"/>
      <c r="O82" s="36"/>
      <c r="P82" s="36"/>
      <c r="Q82" s="36"/>
      <c r="R82" s="36"/>
      <c r="S82" s="36"/>
      <c r="T82" s="36"/>
      <c r="U82" s="36"/>
      <c r="V82" s="36"/>
      <c r="W82" s="36"/>
      <c r="X82" s="36"/>
    </row>
    <row r="83" spans="1:24">
      <c r="A83" s="16" t="s">
        <v>490</v>
      </c>
      <c r="B83" s="16" t="s">
        <v>794</v>
      </c>
      <c r="C83" s="16">
        <v>0</v>
      </c>
      <c r="D83" s="16">
        <v>3</v>
      </c>
      <c r="E83" s="16"/>
      <c r="G83" s="36"/>
      <c r="H83" s="36"/>
      <c r="I83" s="36"/>
      <c r="J83" s="36"/>
      <c r="K83" s="36"/>
      <c r="L83" s="36"/>
      <c r="M83" s="36"/>
      <c r="N83" s="36"/>
      <c r="O83" s="36"/>
      <c r="P83" s="36"/>
      <c r="Q83" s="36"/>
      <c r="R83" s="36"/>
      <c r="S83" s="36"/>
      <c r="T83" s="36"/>
      <c r="U83" s="36"/>
      <c r="V83" s="36"/>
      <c r="W83" s="36"/>
      <c r="X83" s="36"/>
    </row>
    <row r="84" spans="1:24">
      <c r="A84" s="16" t="s">
        <v>490</v>
      </c>
      <c r="B84" s="16" t="s">
        <v>794</v>
      </c>
      <c r="C84" s="16">
        <v>2</v>
      </c>
      <c r="D84" s="16" t="s">
        <v>880</v>
      </c>
      <c r="E84" s="16">
        <v>1</v>
      </c>
      <c r="F84">
        <f t="shared" ref="F84:F90" si="7" xml:space="preserve"> COUNTA(G84:AJ84)</f>
        <v>1</v>
      </c>
      <c r="G84" s="36"/>
      <c r="H84" s="36"/>
      <c r="I84" s="36"/>
      <c r="J84" s="36"/>
      <c r="K84" s="43" t="s">
        <v>1299</v>
      </c>
      <c r="L84" s="36"/>
      <c r="M84" s="36"/>
      <c r="N84" s="36"/>
      <c r="O84" s="36"/>
      <c r="P84" s="36"/>
      <c r="Q84" s="36"/>
      <c r="R84" s="36"/>
      <c r="S84" s="36"/>
      <c r="T84" s="36"/>
      <c r="U84" s="36"/>
      <c r="V84" s="36"/>
      <c r="W84" s="36"/>
      <c r="X84" s="36"/>
    </row>
    <row r="85" spans="1:24">
      <c r="A85" s="16" t="s">
        <v>490</v>
      </c>
      <c r="B85" s="16" t="s">
        <v>794</v>
      </c>
      <c r="C85" s="16">
        <v>2</v>
      </c>
      <c r="D85" s="16" t="s">
        <v>880</v>
      </c>
      <c r="E85" s="16">
        <v>2</v>
      </c>
      <c r="F85">
        <f t="shared" si="7"/>
        <v>1</v>
      </c>
      <c r="G85" s="36"/>
      <c r="H85" s="43" t="s">
        <v>1299</v>
      </c>
      <c r="I85" s="36"/>
      <c r="J85" s="36"/>
      <c r="K85" s="36"/>
      <c r="L85" s="36"/>
      <c r="M85" s="36"/>
      <c r="N85" s="36"/>
      <c r="O85" s="36"/>
      <c r="P85" s="36"/>
      <c r="Q85" s="36"/>
      <c r="R85" s="36"/>
      <c r="S85" s="36"/>
      <c r="T85" s="36"/>
      <c r="U85" s="36"/>
      <c r="V85" s="36"/>
      <c r="W85" s="36"/>
      <c r="X85" s="36"/>
    </row>
    <row r="86" spans="1:24">
      <c r="A86" s="16" t="s">
        <v>490</v>
      </c>
      <c r="B86" s="16" t="s">
        <v>794</v>
      </c>
      <c r="C86" s="16">
        <v>2</v>
      </c>
      <c r="D86" s="16" t="s">
        <v>880</v>
      </c>
      <c r="E86" s="16">
        <v>3</v>
      </c>
      <c r="F86">
        <f t="shared" si="7"/>
        <v>2</v>
      </c>
      <c r="G86" s="36"/>
      <c r="H86" s="43" t="s">
        <v>1299</v>
      </c>
      <c r="I86" s="36"/>
      <c r="J86" s="36"/>
      <c r="K86" s="43" t="s">
        <v>1299</v>
      </c>
      <c r="L86" s="36"/>
      <c r="M86" s="36"/>
      <c r="N86" s="36"/>
      <c r="O86" s="36"/>
      <c r="P86" s="36"/>
      <c r="Q86" s="36"/>
      <c r="R86" s="36"/>
      <c r="S86" s="36"/>
      <c r="T86" s="36"/>
      <c r="U86" s="36"/>
      <c r="V86" s="36"/>
      <c r="W86" s="36"/>
      <c r="X86" s="36"/>
    </row>
    <row r="87" spans="1:24">
      <c r="A87" s="16" t="s">
        <v>490</v>
      </c>
      <c r="B87" s="16" t="s">
        <v>794</v>
      </c>
      <c r="C87" s="16">
        <v>2</v>
      </c>
      <c r="D87" s="16" t="s">
        <v>880</v>
      </c>
      <c r="E87" s="16">
        <v>4</v>
      </c>
      <c r="F87">
        <f t="shared" si="7"/>
        <v>1</v>
      </c>
      <c r="G87" s="36"/>
      <c r="H87" s="43" t="s">
        <v>1299</v>
      </c>
      <c r="I87" s="36"/>
      <c r="J87" s="36"/>
      <c r="K87" s="36"/>
      <c r="L87" s="36"/>
      <c r="M87" s="36"/>
      <c r="N87" s="36"/>
      <c r="O87" s="36"/>
      <c r="P87" s="36"/>
      <c r="Q87" s="36"/>
      <c r="R87" s="36"/>
      <c r="S87" s="36"/>
      <c r="T87" s="36"/>
      <c r="U87" s="36"/>
      <c r="V87" s="36"/>
      <c r="W87" s="36"/>
      <c r="X87" s="36"/>
    </row>
    <row r="88" spans="1:24">
      <c r="A88" s="16" t="s">
        <v>490</v>
      </c>
      <c r="B88" s="16" t="s">
        <v>794</v>
      </c>
      <c r="C88" s="16">
        <v>2</v>
      </c>
      <c r="D88" s="16" t="s">
        <v>880</v>
      </c>
      <c r="E88" s="16">
        <v>5</v>
      </c>
      <c r="F88">
        <f t="shared" si="7"/>
        <v>1</v>
      </c>
      <c r="G88" s="36"/>
      <c r="H88" s="43" t="s">
        <v>1299</v>
      </c>
      <c r="I88" s="36"/>
      <c r="J88" s="36"/>
      <c r="K88" s="36"/>
      <c r="L88" s="36"/>
      <c r="M88" s="36"/>
      <c r="N88" s="36"/>
      <c r="O88" s="36"/>
      <c r="P88" s="36"/>
      <c r="Q88" s="36"/>
      <c r="R88" s="36"/>
      <c r="S88" s="36"/>
      <c r="T88" s="36"/>
      <c r="U88" s="36"/>
      <c r="V88" s="36"/>
      <c r="W88" s="36"/>
      <c r="X88" s="36"/>
    </row>
    <row r="89" spans="1:24">
      <c r="A89" s="16" t="s">
        <v>490</v>
      </c>
      <c r="B89" s="16" t="s">
        <v>794</v>
      </c>
      <c r="C89" s="16">
        <v>2</v>
      </c>
      <c r="D89" s="16" t="s">
        <v>881</v>
      </c>
      <c r="E89" s="16">
        <v>6</v>
      </c>
      <c r="F89">
        <f t="shared" si="7"/>
        <v>1</v>
      </c>
      <c r="G89" s="36"/>
      <c r="H89" s="43" t="s">
        <v>1299</v>
      </c>
      <c r="I89" s="36"/>
      <c r="J89" s="36"/>
      <c r="K89" s="36"/>
      <c r="L89" s="36"/>
      <c r="M89" s="36"/>
      <c r="N89" s="36"/>
      <c r="O89" s="36"/>
      <c r="P89" s="36"/>
      <c r="Q89" s="36"/>
      <c r="R89" s="36"/>
      <c r="S89" s="36"/>
      <c r="T89" s="36"/>
      <c r="U89" s="36"/>
      <c r="V89" s="36"/>
      <c r="W89" s="36"/>
      <c r="X89" s="36"/>
    </row>
    <row r="90" spans="1:24">
      <c r="A90" s="16" t="s">
        <v>490</v>
      </c>
      <c r="B90" s="16" t="s">
        <v>794</v>
      </c>
      <c r="C90" s="16">
        <v>2</v>
      </c>
      <c r="D90" s="16" t="s">
        <v>881</v>
      </c>
      <c r="E90" s="16">
        <v>7</v>
      </c>
      <c r="F90">
        <f t="shared" si="7"/>
        <v>0</v>
      </c>
      <c r="G90" s="36"/>
      <c r="H90" s="36"/>
      <c r="I90" s="36"/>
      <c r="J90" s="36"/>
      <c r="K90" s="36"/>
      <c r="L90" s="36"/>
      <c r="M90" s="36"/>
      <c r="N90" s="36"/>
      <c r="O90" s="36"/>
      <c r="P90" s="36"/>
      <c r="Q90" s="36"/>
      <c r="R90" s="36"/>
      <c r="S90" s="36"/>
      <c r="T90" s="36"/>
      <c r="U90" s="36"/>
      <c r="V90" s="36"/>
      <c r="W90" s="36"/>
      <c r="X90" s="36"/>
    </row>
    <row r="91" spans="1:24">
      <c r="A91" s="16"/>
      <c r="B91" s="16"/>
      <c r="C91" s="16"/>
      <c r="D91" s="16"/>
      <c r="E91" s="16"/>
      <c r="G91" s="36"/>
      <c r="H91" s="36"/>
      <c r="I91" s="36"/>
      <c r="J91" s="36"/>
      <c r="K91" s="36"/>
      <c r="L91" s="36"/>
      <c r="M91" s="36"/>
      <c r="N91" s="36"/>
      <c r="O91" s="36"/>
      <c r="P91" s="36"/>
      <c r="Q91" s="36"/>
      <c r="R91" s="36"/>
      <c r="S91" s="36"/>
      <c r="T91" s="36"/>
      <c r="U91" s="36"/>
      <c r="V91" s="36"/>
      <c r="W91" s="36"/>
      <c r="X91" s="36"/>
    </row>
    <row r="92" spans="1:24">
      <c r="A92" s="16" t="s">
        <v>490</v>
      </c>
      <c r="B92" s="16" t="s">
        <v>857</v>
      </c>
      <c r="C92" s="16">
        <v>0</v>
      </c>
      <c r="D92" s="16">
        <v>6</v>
      </c>
      <c r="E92" s="16"/>
      <c r="G92" s="36"/>
      <c r="H92" s="36"/>
      <c r="I92" s="36"/>
      <c r="J92" s="36"/>
      <c r="K92" s="36"/>
      <c r="L92" s="36"/>
      <c r="M92" s="36"/>
      <c r="N92" s="36"/>
      <c r="O92" s="36"/>
      <c r="P92" s="36"/>
      <c r="Q92" s="36"/>
      <c r="R92" s="36"/>
      <c r="S92" s="36"/>
      <c r="T92" s="36"/>
      <c r="U92" s="36"/>
      <c r="V92" s="36"/>
      <c r="W92" s="36"/>
      <c r="X92" s="36"/>
    </row>
    <row r="93" spans="1:24">
      <c r="A93" s="16" t="s">
        <v>490</v>
      </c>
      <c r="B93" s="16" t="s">
        <v>857</v>
      </c>
      <c r="C93" s="16">
        <v>2</v>
      </c>
      <c r="D93" s="16" t="s">
        <v>880</v>
      </c>
      <c r="E93" s="16">
        <v>1</v>
      </c>
      <c r="F93">
        <f t="shared" ref="F93:F103" si="8" xml:space="preserve"> COUNTA(G93:AJ93)</f>
        <v>2</v>
      </c>
      <c r="G93" s="36"/>
      <c r="H93" s="36"/>
      <c r="I93" s="36"/>
      <c r="J93" s="36"/>
      <c r="K93" s="43" t="s">
        <v>1299</v>
      </c>
      <c r="L93" s="36" t="s">
        <v>1299</v>
      </c>
      <c r="M93" s="36"/>
      <c r="N93" s="36"/>
      <c r="O93" s="36"/>
      <c r="P93" s="36"/>
      <c r="Q93" s="36"/>
      <c r="R93" s="36"/>
      <c r="S93" s="36"/>
      <c r="T93" s="36"/>
      <c r="U93" s="36"/>
      <c r="V93" s="36"/>
      <c r="W93" s="36"/>
      <c r="X93" s="36"/>
    </row>
    <row r="94" spans="1:24">
      <c r="A94" s="16" t="s">
        <v>490</v>
      </c>
      <c r="B94" s="16" t="s">
        <v>857</v>
      </c>
      <c r="C94" s="16">
        <v>2</v>
      </c>
      <c r="D94" s="16" t="s">
        <v>880</v>
      </c>
      <c r="E94" s="16">
        <v>2</v>
      </c>
      <c r="F94">
        <f t="shared" si="8"/>
        <v>2</v>
      </c>
      <c r="G94" s="36"/>
      <c r="H94" s="36"/>
      <c r="I94" s="36"/>
      <c r="J94" s="36"/>
      <c r="K94" s="43" t="s">
        <v>1299</v>
      </c>
      <c r="L94" s="36" t="s">
        <v>1299</v>
      </c>
      <c r="M94" s="36"/>
      <c r="N94" s="36"/>
      <c r="O94" s="36"/>
      <c r="P94" s="36"/>
      <c r="Q94" s="36"/>
      <c r="R94" s="36"/>
      <c r="S94" s="36"/>
      <c r="T94" s="36"/>
      <c r="U94" s="36"/>
      <c r="V94" s="36"/>
      <c r="W94" s="36"/>
      <c r="X94" s="36"/>
    </row>
    <row r="95" spans="1:24">
      <c r="A95" s="16" t="s">
        <v>490</v>
      </c>
      <c r="B95" s="16" t="s">
        <v>857</v>
      </c>
      <c r="C95" s="16">
        <v>2</v>
      </c>
      <c r="D95" s="16" t="s">
        <v>880</v>
      </c>
      <c r="E95" s="16">
        <v>3</v>
      </c>
      <c r="F95">
        <f t="shared" si="8"/>
        <v>1</v>
      </c>
      <c r="G95" s="36"/>
      <c r="H95" s="36"/>
      <c r="I95" s="36"/>
      <c r="J95" s="36"/>
      <c r="K95" s="43" t="s">
        <v>1299</v>
      </c>
      <c r="L95" s="36"/>
      <c r="M95" s="36"/>
      <c r="N95" s="36"/>
      <c r="O95" s="36"/>
      <c r="P95" s="36"/>
      <c r="Q95" s="36"/>
      <c r="R95" s="36"/>
      <c r="S95" s="36"/>
      <c r="T95" s="36"/>
      <c r="U95" s="36"/>
      <c r="V95" s="36"/>
      <c r="W95" s="36"/>
      <c r="X95" s="36"/>
    </row>
    <row r="96" spans="1:24">
      <c r="A96" s="16" t="s">
        <v>490</v>
      </c>
      <c r="B96" s="16" t="s">
        <v>857</v>
      </c>
      <c r="C96" s="16">
        <v>2</v>
      </c>
      <c r="D96" s="16" t="s">
        <v>880</v>
      </c>
      <c r="E96" s="16">
        <v>4</v>
      </c>
      <c r="F96">
        <f t="shared" si="8"/>
        <v>1</v>
      </c>
      <c r="G96" s="36"/>
      <c r="H96" s="36"/>
      <c r="I96" s="36"/>
      <c r="J96" s="36"/>
      <c r="K96" s="43" t="s">
        <v>1299</v>
      </c>
      <c r="L96" s="36"/>
      <c r="M96" s="36"/>
      <c r="N96" s="36"/>
      <c r="O96" s="36"/>
      <c r="P96" s="36"/>
      <c r="Q96" s="36"/>
      <c r="R96" s="36"/>
      <c r="S96" s="36"/>
      <c r="T96" s="36"/>
      <c r="U96" s="36"/>
      <c r="V96" s="36"/>
      <c r="W96" s="36"/>
      <c r="X96" s="36"/>
    </row>
    <row r="97" spans="1:24">
      <c r="A97" s="16" t="s">
        <v>490</v>
      </c>
      <c r="B97" s="16" t="s">
        <v>857</v>
      </c>
      <c r="C97" s="16">
        <v>2</v>
      </c>
      <c r="D97" s="16" t="s">
        <v>880</v>
      </c>
      <c r="E97" s="16">
        <v>5</v>
      </c>
      <c r="F97">
        <f t="shared" si="8"/>
        <v>1</v>
      </c>
      <c r="G97" s="36"/>
      <c r="H97" s="36"/>
      <c r="I97" s="36"/>
      <c r="J97" s="36"/>
      <c r="K97" s="43" t="s">
        <v>1299</v>
      </c>
      <c r="L97" s="36"/>
      <c r="M97" s="36"/>
      <c r="N97" s="36"/>
      <c r="O97" s="36"/>
      <c r="P97" s="36"/>
      <c r="Q97" s="36"/>
      <c r="R97" s="36"/>
      <c r="S97" s="36"/>
      <c r="T97" s="36"/>
      <c r="U97" s="36"/>
      <c r="V97" s="36"/>
      <c r="W97" s="36"/>
      <c r="X97" s="36"/>
    </row>
    <row r="98" spans="1:24">
      <c r="A98" s="16" t="s">
        <v>490</v>
      </c>
      <c r="B98" s="16" t="s">
        <v>857</v>
      </c>
      <c r="C98" s="16">
        <v>2</v>
      </c>
      <c r="D98" s="16" t="s">
        <v>880</v>
      </c>
      <c r="E98" s="16">
        <v>6</v>
      </c>
      <c r="F98">
        <f t="shared" si="8"/>
        <v>1</v>
      </c>
      <c r="G98" s="36"/>
      <c r="H98" s="36"/>
      <c r="I98" s="36"/>
      <c r="J98" s="36"/>
      <c r="K98" s="43" t="s">
        <v>1299</v>
      </c>
      <c r="L98" s="36"/>
      <c r="M98" s="36"/>
      <c r="N98" s="36"/>
      <c r="O98" s="36"/>
      <c r="P98" s="36"/>
      <c r="Q98" s="36"/>
      <c r="R98" s="36"/>
      <c r="S98" s="36"/>
      <c r="T98" s="36"/>
      <c r="U98" s="36"/>
      <c r="V98" s="36"/>
      <c r="W98" s="36"/>
      <c r="X98" s="36"/>
    </row>
    <row r="99" spans="1:24">
      <c r="A99" s="16" t="s">
        <v>490</v>
      </c>
      <c r="B99" s="16" t="s">
        <v>857</v>
      </c>
      <c r="C99" s="16">
        <v>2</v>
      </c>
      <c r="D99" s="16" t="s">
        <v>880</v>
      </c>
      <c r="E99" s="16">
        <v>7</v>
      </c>
      <c r="F99">
        <f t="shared" si="8"/>
        <v>1</v>
      </c>
      <c r="G99" s="36"/>
      <c r="H99" s="36"/>
      <c r="I99" s="36"/>
      <c r="J99" s="36"/>
      <c r="K99" s="43" t="s">
        <v>1299</v>
      </c>
      <c r="L99" s="36"/>
      <c r="M99" s="36"/>
      <c r="N99" s="36"/>
      <c r="O99" s="36"/>
      <c r="P99" s="36"/>
      <c r="Q99" s="36"/>
      <c r="R99" s="36"/>
      <c r="S99" s="36"/>
      <c r="T99" s="36"/>
      <c r="U99" s="36"/>
      <c r="V99" s="36"/>
      <c r="W99" s="36"/>
      <c r="X99" s="36"/>
    </row>
    <row r="100" spans="1:24">
      <c r="A100" s="16" t="s">
        <v>490</v>
      </c>
      <c r="B100" s="16" t="s">
        <v>857</v>
      </c>
      <c r="C100" s="16">
        <v>2</v>
      </c>
      <c r="D100" s="16" t="s">
        <v>880</v>
      </c>
      <c r="E100" s="16">
        <v>8</v>
      </c>
      <c r="F100">
        <f t="shared" si="8"/>
        <v>2</v>
      </c>
      <c r="G100" s="36"/>
      <c r="H100" s="36"/>
      <c r="I100" s="36"/>
      <c r="J100" s="36"/>
      <c r="K100" s="43" t="s">
        <v>1299</v>
      </c>
      <c r="L100" s="36" t="s">
        <v>1299</v>
      </c>
      <c r="M100" s="36"/>
      <c r="N100" s="36"/>
      <c r="O100" s="36"/>
      <c r="P100" s="36"/>
      <c r="Q100" s="36"/>
      <c r="R100" s="36"/>
      <c r="S100" s="36"/>
      <c r="T100" s="36"/>
      <c r="U100" s="36"/>
      <c r="V100" s="36"/>
      <c r="W100" s="36"/>
      <c r="X100" s="36"/>
    </row>
    <row r="101" spans="1:24">
      <c r="A101" s="16" t="s">
        <v>490</v>
      </c>
      <c r="B101" s="16" t="s">
        <v>857</v>
      </c>
      <c r="C101" s="16">
        <v>2</v>
      </c>
      <c r="D101" s="16" t="s">
        <v>880</v>
      </c>
      <c r="E101" s="16">
        <v>9</v>
      </c>
      <c r="F101">
        <f t="shared" si="8"/>
        <v>1</v>
      </c>
      <c r="G101" s="36"/>
      <c r="H101" s="36"/>
      <c r="I101" s="36"/>
      <c r="J101" s="36"/>
      <c r="K101" s="43" t="s">
        <v>1299</v>
      </c>
      <c r="L101" s="36"/>
      <c r="M101" s="36"/>
      <c r="N101" s="36"/>
      <c r="O101" s="36"/>
      <c r="P101" s="36"/>
      <c r="Q101" s="36"/>
      <c r="R101" s="36"/>
      <c r="S101" s="36"/>
      <c r="T101" s="36"/>
      <c r="U101" s="36"/>
      <c r="V101" s="36"/>
      <c r="W101" s="36"/>
      <c r="X101" s="36"/>
    </row>
    <row r="102" spans="1:24">
      <c r="A102" s="16" t="s">
        <v>490</v>
      </c>
      <c r="B102" s="16" t="s">
        <v>857</v>
      </c>
      <c r="C102" s="16">
        <v>2</v>
      </c>
      <c r="D102" s="16" t="s">
        <v>881</v>
      </c>
      <c r="E102" s="16">
        <v>10</v>
      </c>
      <c r="F102">
        <f t="shared" si="8"/>
        <v>1</v>
      </c>
      <c r="G102" s="36"/>
      <c r="H102" s="36"/>
      <c r="I102" s="36"/>
      <c r="J102" s="36"/>
      <c r="K102" s="43" t="s">
        <v>1299</v>
      </c>
      <c r="L102" s="36"/>
      <c r="M102" s="36"/>
      <c r="N102" s="36"/>
      <c r="O102" s="36"/>
      <c r="P102" s="36"/>
      <c r="Q102" s="36"/>
      <c r="R102" s="36"/>
      <c r="S102" s="36"/>
      <c r="T102" s="36"/>
      <c r="U102" s="36"/>
      <c r="V102" s="36"/>
      <c r="W102" s="36"/>
      <c r="X102" s="36"/>
    </row>
    <row r="103" spans="1:24">
      <c r="A103" s="16" t="s">
        <v>490</v>
      </c>
      <c r="B103" s="16" t="s">
        <v>857</v>
      </c>
      <c r="C103" s="16">
        <v>2</v>
      </c>
      <c r="D103" s="16" t="s">
        <v>881</v>
      </c>
      <c r="E103" s="16">
        <v>11</v>
      </c>
      <c r="F103">
        <f t="shared" si="8"/>
        <v>1</v>
      </c>
      <c r="G103" s="36"/>
      <c r="H103" s="36"/>
      <c r="I103" s="36"/>
      <c r="J103" s="36"/>
      <c r="K103" s="43" t="s">
        <v>1299</v>
      </c>
      <c r="L103" s="36"/>
      <c r="M103" s="36"/>
      <c r="N103" s="36"/>
      <c r="O103" s="36"/>
      <c r="P103" s="36"/>
      <c r="Q103" s="36"/>
      <c r="R103" s="36"/>
      <c r="S103" s="36"/>
      <c r="T103" s="36"/>
      <c r="U103" s="36"/>
      <c r="V103" s="36"/>
      <c r="W103" s="36"/>
      <c r="X103" s="36"/>
    </row>
    <row r="104" spans="1:24">
      <c r="A104" s="16"/>
      <c r="B104" s="16"/>
      <c r="C104" s="16"/>
      <c r="D104" s="16"/>
      <c r="E104" s="16"/>
      <c r="G104" s="36"/>
      <c r="H104" s="36"/>
      <c r="I104" s="36"/>
      <c r="J104" s="36"/>
      <c r="K104" s="36"/>
      <c r="L104" s="36"/>
      <c r="M104" s="36"/>
      <c r="N104" s="36"/>
      <c r="O104" s="36"/>
      <c r="P104" s="36"/>
      <c r="Q104" s="36"/>
      <c r="R104" s="36"/>
      <c r="S104" s="36"/>
      <c r="T104" s="36"/>
      <c r="U104" s="36"/>
      <c r="V104" s="36"/>
      <c r="W104" s="36"/>
      <c r="X104" s="36"/>
    </row>
    <row r="105" spans="1:24">
      <c r="A105" s="16" t="s">
        <v>490</v>
      </c>
      <c r="B105" s="16" t="s">
        <v>273</v>
      </c>
      <c r="C105" s="16">
        <v>0</v>
      </c>
      <c r="D105" s="16">
        <v>3</v>
      </c>
      <c r="E105" s="16"/>
      <c r="G105" s="36"/>
      <c r="H105" s="36"/>
      <c r="I105" s="36"/>
      <c r="J105" s="36"/>
      <c r="K105" s="36"/>
      <c r="L105" s="36"/>
      <c r="M105" s="36"/>
      <c r="N105" s="36"/>
      <c r="O105" s="36"/>
      <c r="P105" s="36"/>
      <c r="Q105" s="36"/>
      <c r="R105" s="36"/>
      <c r="S105" s="36"/>
      <c r="T105" s="36"/>
      <c r="U105" s="36"/>
      <c r="V105" s="36"/>
      <c r="W105" s="36"/>
      <c r="X105" s="36"/>
    </row>
    <row r="106" spans="1:24">
      <c r="A106" s="16" t="s">
        <v>490</v>
      </c>
      <c r="B106" s="16" t="s">
        <v>273</v>
      </c>
      <c r="C106" s="16">
        <v>2</v>
      </c>
      <c r="D106" s="16" t="s">
        <v>880</v>
      </c>
      <c r="E106" s="16">
        <v>1</v>
      </c>
      <c r="F106">
        <f t="shared" ref="F106:F111" si="9" xml:space="preserve"> COUNTA(G106:AJ106)</f>
        <v>2</v>
      </c>
      <c r="G106" s="36"/>
      <c r="H106" s="36"/>
      <c r="I106" s="36"/>
      <c r="J106" s="36"/>
      <c r="K106" s="43" t="s">
        <v>1299</v>
      </c>
      <c r="L106" s="36" t="s">
        <v>1299</v>
      </c>
      <c r="M106" s="36"/>
      <c r="N106" s="36"/>
      <c r="O106" s="36"/>
      <c r="P106" s="36"/>
      <c r="Q106" s="36"/>
      <c r="R106" s="36"/>
      <c r="S106" s="36"/>
      <c r="T106" s="36"/>
      <c r="U106" s="36"/>
      <c r="V106" s="36"/>
      <c r="W106" s="36"/>
      <c r="X106" s="36"/>
    </row>
    <row r="107" spans="1:24">
      <c r="A107" s="16" t="s">
        <v>490</v>
      </c>
      <c r="B107" s="16" t="s">
        <v>273</v>
      </c>
      <c r="C107" s="16">
        <v>2</v>
      </c>
      <c r="D107" s="16" t="s">
        <v>880</v>
      </c>
      <c r="E107" s="16">
        <v>2</v>
      </c>
      <c r="F107">
        <f t="shared" si="9"/>
        <v>2</v>
      </c>
      <c r="G107" s="36"/>
      <c r="H107" s="36"/>
      <c r="I107" s="36"/>
      <c r="J107" s="36"/>
      <c r="K107" s="43" t="s">
        <v>1299</v>
      </c>
      <c r="L107" s="36" t="s">
        <v>1299</v>
      </c>
      <c r="M107" s="36"/>
      <c r="N107" s="36"/>
      <c r="O107" s="36"/>
      <c r="P107" s="36"/>
      <c r="Q107" s="36"/>
      <c r="R107" s="36"/>
      <c r="S107" s="36"/>
      <c r="T107" s="36"/>
      <c r="U107" s="36"/>
      <c r="V107" s="36"/>
      <c r="W107" s="36"/>
      <c r="X107" s="36"/>
    </row>
    <row r="108" spans="1:24">
      <c r="A108" s="16" t="s">
        <v>490</v>
      </c>
      <c r="B108" s="16" t="s">
        <v>273</v>
      </c>
      <c r="C108" s="16">
        <v>2</v>
      </c>
      <c r="D108" s="16" t="s">
        <v>880</v>
      </c>
      <c r="E108" s="16">
        <v>3</v>
      </c>
      <c r="F108">
        <f t="shared" si="9"/>
        <v>2</v>
      </c>
      <c r="G108" s="36"/>
      <c r="H108" s="36"/>
      <c r="I108" s="36"/>
      <c r="J108" s="36"/>
      <c r="K108" s="43" t="s">
        <v>1299</v>
      </c>
      <c r="L108" s="36" t="s">
        <v>1299</v>
      </c>
      <c r="M108" s="36"/>
      <c r="N108" s="36"/>
      <c r="O108" s="36"/>
      <c r="P108" s="36"/>
      <c r="Q108" s="36"/>
      <c r="R108" s="36"/>
      <c r="S108" s="36"/>
      <c r="T108" s="36"/>
      <c r="U108" s="36"/>
      <c r="V108" s="36"/>
      <c r="W108" s="36"/>
      <c r="X108" s="36"/>
    </row>
    <row r="109" spans="1:24">
      <c r="A109" s="16" t="s">
        <v>490</v>
      </c>
      <c r="B109" s="16" t="s">
        <v>273</v>
      </c>
      <c r="C109" s="16">
        <v>2</v>
      </c>
      <c r="D109" s="16" t="s">
        <v>880</v>
      </c>
      <c r="E109" s="16">
        <v>4</v>
      </c>
      <c r="F109">
        <f t="shared" si="9"/>
        <v>2</v>
      </c>
      <c r="G109" s="36"/>
      <c r="H109" s="36"/>
      <c r="I109" s="36"/>
      <c r="J109" s="36"/>
      <c r="K109" s="43" t="s">
        <v>1299</v>
      </c>
      <c r="L109" s="36" t="s">
        <v>1299</v>
      </c>
      <c r="M109" s="36"/>
      <c r="N109" s="36"/>
      <c r="O109" s="36"/>
      <c r="P109" s="36"/>
      <c r="Q109" s="36"/>
      <c r="R109" s="36"/>
      <c r="S109" s="36"/>
      <c r="T109" s="36"/>
      <c r="U109" s="36"/>
      <c r="V109" s="36"/>
      <c r="W109" s="36"/>
      <c r="X109" s="36"/>
    </row>
    <row r="110" spans="1:24">
      <c r="A110" s="16" t="s">
        <v>490</v>
      </c>
      <c r="B110" s="16" t="s">
        <v>273</v>
      </c>
      <c r="C110" s="16">
        <v>2</v>
      </c>
      <c r="D110" s="16" t="s">
        <v>880</v>
      </c>
      <c r="E110" s="16">
        <v>5</v>
      </c>
      <c r="F110">
        <f t="shared" si="9"/>
        <v>2</v>
      </c>
      <c r="G110" s="36"/>
      <c r="H110" s="36"/>
      <c r="I110" s="36"/>
      <c r="J110" s="36"/>
      <c r="K110" s="43" t="s">
        <v>1299</v>
      </c>
      <c r="L110" s="36" t="s">
        <v>1299</v>
      </c>
      <c r="M110" s="36"/>
      <c r="N110" s="36"/>
      <c r="O110" s="36"/>
      <c r="P110" s="36"/>
      <c r="Q110" s="36"/>
      <c r="R110" s="36"/>
      <c r="S110" s="36"/>
      <c r="T110" s="36"/>
      <c r="U110" s="36"/>
      <c r="V110" s="36"/>
      <c r="W110" s="36"/>
      <c r="X110" s="36"/>
    </row>
    <row r="111" spans="1:24">
      <c r="A111" s="16" t="s">
        <v>490</v>
      </c>
      <c r="B111" s="16" t="s">
        <v>273</v>
      </c>
      <c r="C111" s="16">
        <v>2</v>
      </c>
      <c r="D111" s="16" t="s">
        <v>881</v>
      </c>
      <c r="E111" s="16">
        <v>6</v>
      </c>
      <c r="F111">
        <f t="shared" si="9"/>
        <v>1</v>
      </c>
      <c r="G111" s="36"/>
      <c r="H111" s="36"/>
      <c r="I111" s="36"/>
      <c r="J111" s="36"/>
      <c r="K111" s="36"/>
      <c r="L111" s="36" t="s">
        <v>1299</v>
      </c>
      <c r="M111" s="36"/>
      <c r="N111" s="36"/>
      <c r="O111" s="36"/>
      <c r="P111" s="36"/>
      <c r="Q111" s="36"/>
      <c r="R111" s="36"/>
      <c r="S111" s="36"/>
      <c r="T111" s="36"/>
      <c r="U111" s="36"/>
      <c r="V111" s="36"/>
      <c r="W111" s="36"/>
      <c r="X111" s="36"/>
    </row>
    <row r="112" spans="1:24">
      <c r="A112" s="16"/>
      <c r="B112" s="16"/>
      <c r="C112" s="16"/>
      <c r="D112" s="16"/>
      <c r="E112" s="16"/>
      <c r="G112" s="36"/>
      <c r="H112" s="36"/>
      <c r="I112" s="36"/>
      <c r="J112" s="36"/>
      <c r="K112" s="36"/>
      <c r="L112" s="36"/>
      <c r="M112" s="36"/>
      <c r="N112" s="36"/>
      <c r="O112" s="36"/>
      <c r="P112" s="36"/>
      <c r="Q112" s="36"/>
      <c r="R112" s="36"/>
      <c r="S112" s="36"/>
      <c r="T112" s="36"/>
      <c r="U112" s="36"/>
      <c r="V112" s="36"/>
      <c r="W112" s="36"/>
      <c r="X112" s="36"/>
    </row>
    <row r="113" spans="1:24">
      <c r="A113" s="16" t="s">
        <v>490</v>
      </c>
      <c r="B113" s="16" t="s">
        <v>544</v>
      </c>
      <c r="C113" s="16">
        <v>0</v>
      </c>
      <c r="D113" s="16">
        <v>1</v>
      </c>
      <c r="E113" s="16"/>
      <c r="G113" s="36"/>
      <c r="H113" s="36"/>
      <c r="I113" s="36"/>
      <c r="J113" s="36"/>
      <c r="K113" s="36"/>
      <c r="L113" s="36"/>
      <c r="M113" s="36"/>
      <c r="N113" s="36"/>
      <c r="O113" s="36"/>
      <c r="P113" s="36"/>
      <c r="Q113" s="36"/>
      <c r="R113" s="36"/>
      <c r="S113" s="36"/>
      <c r="T113" s="36"/>
      <c r="U113" s="36"/>
      <c r="V113" s="36"/>
      <c r="W113" s="36"/>
      <c r="X113" s="36"/>
    </row>
    <row r="114" spans="1:24">
      <c r="A114" s="16" t="s">
        <v>490</v>
      </c>
      <c r="B114" s="16" t="s">
        <v>544</v>
      </c>
      <c r="C114" s="16">
        <v>2</v>
      </c>
      <c r="D114" s="16" t="s">
        <v>880</v>
      </c>
      <c r="E114" s="16">
        <v>1</v>
      </c>
      <c r="F114">
        <f t="shared" ref="F114:F119" si="10" xml:space="preserve"> COUNTA(G114:AJ114)</f>
        <v>2</v>
      </c>
      <c r="G114" s="36"/>
      <c r="H114" s="36"/>
      <c r="I114" s="36"/>
      <c r="J114" s="36"/>
      <c r="K114" s="43" t="s">
        <v>1299</v>
      </c>
      <c r="L114" s="36" t="s">
        <v>1299</v>
      </c>
      <c r="M114" s="36"/>
      <c r="N114" s="36"/>
      <c r="O114" s="36"/>
      <c r="P114" s="36"/>
      <c r="Q114" s="36"/>
      <c r="R114" s="36"/>
      <c r="S114" s="36"/>
      <c r="T114" s="36"/>
      <c r="U114" s="36"/>
      <c r="V114" s="36"/>
      <c r="W114" s="36"/>
      <c r="X114" s="36"/>
    </row>
    <row r="115" spans="1:24">
      <c r="A115" s="16" t="s">
        <v>490</v>
      </c>
      <c r="B115" s="16" t="s">
        <v>544</v>
      </c>
      <c r="C115" s="16">
        <v>2</v>
      </c>
      <c r="D115" s="16" t="s">
        <v>880</v>
      </c>
      <c r="E115" s="16">
        <v>2</v>
      </c>
      <c r="F115">
        <f t="shared" si="10"/>
        <v>2</v>
      </c>
      <c r="G115" s="36"/>
      <c r="H115" s="36"/>
      <c r="I115" s="36"/>
      <c r="J115" s="36"/>
      <c r="K115" s="43" t="s">
        <v>1299</v>
      </c>
      <c r="L115" s="36" t="s">
        <v>1299</v>
      </c>
      <c r="M115" s="36"/>
      <c r="N115" s="36"/>
      <c r="O115" s="36"/>
      <c r="P115" s="36"/>
      <c r="Q115" s="36"/>
      <c r="R115" s="36"/>
      <c r="S115" s="36"/>
      <c r="T115" s="36"/>
      <c r="U115" s="36"/>
      <c r="V115" s="36"/>
      <c r="W115" s="36"/>
      <c r="X115" s="36"/>
    </row>
    <row r="116" spans="1:24">
      <c r="A116" s="16" t="s">
        <v>490</v>
      </c>
      <c r="B116" s="16" t="s">
        <v>544</v>
      </c>
      <c r="C116" s="16">
        <v>2</v>
      </c>
      <c r="D116" s="16" t="s">
        <v>880</v>
      </c>
      <c r="E116" s="16">
        <v>3</v>
      </c>
      <c r="F116">
        <f t="shared" si="10"/>
        <v>1</v>
      </c>
      <c r="G116" s="36"/>
      <c r="H116" s="36"/>
      <c r="I116" s="36"/>
      <c r="J116" s="36"/>
      <c r="K116" s="36"/>
      <c r="L116" s="36" t="s">
        <v>1299</v>
      </c>
      <c r="M116" s="36"/>
      <c r="N116" s="36"/>
      <c r="O116" s="36"/>
      <c r="P116" s="36"/>
      <c r="Q116" s="36"/>
      <c r="R116" s="36"/>
      <c r="S116" s="36"/>
      <c r="T116" s="36"/>
      <c r="U116" s="36"/>
      <c r="V116" s="36"/>
      <c r="W116" s="36"/>
      <c r="X116" s="36"/>
    </row>
    <row r="117" spans="1:24">
      <c r="A117" s="16" t="s">
        <v>490</v>
      </c>
      <c r="B117" s="16" t="s">
        <v>544</v>
      </c>
      <c r="C117" s="16">
        <v>2</v>
      </c>
      <c r="D117" s="16" t="s">
        <v>880</v>
      </c>
      <c r="E117" s="16">
        <v>4</v>
      </c>
      <c r="F117">
        <f t="shared" si="10"/>
        <v>0</v>
      </c>
      <c r="G117" s="36"/>
      <c r="H117" s="36"/>
      <c r="I117" s="36"/>
      <c r="J117" s="36"/>
      <c r="K117" s="36"/>
      <c r="L117" s="36"/>
      <c r="M117" s="36"/>
      <c r="N117" s="36"/>
      <c r="O117" s="36"/>
      <c r="P117" s="36"/>
      <c r="Q117" s="36"/>
      <c r="R117" s="36"/>
      <c r="S117" s="36"/>
      <c r="T117" s="36"/>
      <c r="U117" s="36"/>
      <c r="V117" s="36"/>
      <c r="W117" s="36"/>
      <c r="X117" s="36"/>
    </row>
    <row r="118" spans="1:24">
      <c r="A118" s="16" t="s">
        <v>490</v>
      </c>
      <c r="B118" s="16" t="s">
        <v>544</v>
      </c>
      <c r="C118" s="16">
        <v>2</v>
      </c>
      <c r="D118" s="16" t="s">
        <v>880</v>
      </c>
      <c r="E118" s="16">
        <v>5</v>
      </c>
      <c r="F118">
        <f t="shared" si="10"/>
        <v>0</v>
      </c>
      <c r="G118" s="36"/>
      <c r="H118" s="36"/>
      <c r="I118" s="36"/>
      <c r="J118" s="36"/>
      <c r="K118" s="36"/>
      <c r="L118" s="36"/>
      <c r="M118" s="36"/>
      <c r="N118" s="36"/>
      <c r="O118" s="36"/>
      <c r="P118" s="36"/>
      <c r="Q118" s="36"/>
      <c r="R118" s="36"/>
      <c r="S118" s="36"/>
      <c r="T118" s="36"/>
      <c r="U118" s="36"/>
      <c r="V118" s="36"/>
      <c r="W118" s="36"/>
      <c r="X118" s="36"/>
    </row>
    <row r="119" spans="1:24">
      <c r="A119" s="16" t="s">
        <v>490</v>
      </c>
      <c r="B119" s="16" t="s">
        <v>544</v>
      </c>
      <c r="C119" s="16">
        <v>2</v>
      </c>
      <c r="D119" s="16" t="s">
        <v>880</v>
      </c>
      <c r="E119" s="16">
        <v>6</v>
      </c>
      <c r="F119">
        <f t="shared" si="10"/>
        <v>0</v>
      </c>
      <c r="G119" s="36"/>
      <c r="H119" s="36"/>
      <c r="I119" s="36"/>
      <c r="J119" s="36"/>
      <c r="K119" s="36"/>
      <c r="L119" s="36"/>
      <c r="M119" s="36"/>
      <c r="N119" s="36"/>
      <c r="O119" s="36"/>
      <c r="P119" s="36"/>
      <c r="Q119" s="36"/>
      <c r="R119" s="36"/>
      <c r="S119" s="36"/>
      <c r="T119" s="36"/>
      <c r="U119" s="36"/>
      <c r="V119" s="36"/>
      <c r="W119" s="36"/>
      <c r="X119" s="36"/>
    </row>
    <row r="120" spans="1:24">
      <c r="A120" s="16"/>
      <c r="B120" s="16"/>
      <c r="C120" s="16"/>
      <c r="D120" s="16"/>
      <c r="E120" s="16"/>
      <c r="G120" s="36"/>
      <c r="H120" s="36"/>
      <c r="I120" s="36"/>
      <c r="J120" s="36"/>
      <c r="K120" s="36"/>
      <c r="L120" s="36"/>
      <c r="M120" s="36"/>
      <c r="N120" s="36"/>
      <c r="O120" s="36"/>
      <c r="P120" s="36"/>
      <c r="Q120" s="36"/>
      <c r="R120" s="36"/>
      <c r="S120" s="36"/>
      <c r="T120" s="36"/>
      <c r="U120" s="36"/>
      <c r="V120" s="36"/>
      <c r="W120" s="36"/>
      <c r="X120" s="36"/>
    </row>
    <row r="121" spans="1:24">
      <c r="A121" s="16" t="s">
        <v>490</v>
      </c>
      <c r="B121" s="16" t="s">
        <v>711</v>
      </c>
      <c r="C121" s="16">
        <v>0</v>
      </c>
      <c r="D121" s="16">
        <v>0</v>
      </c>
      <c r="E121" s="16"/>
      <c r="G121" s="36"/>
      <c r="H121" s="36"/>
      <c r="I121" s="36"/>
      <c r="J121" s="36"/>
      <c r="K121" s="36"/>
      <c r="L121" s="36"/>
      <c r="M121" s="36"/>
      <c r="N121" s="36"/>
      <c r="O121" s="36"/>
      <c r="P121" s="36"/>
      <c r="Q121" s="36"/>
      <c r="R121" s="36"/>
      <c r="S121" s="36"/>
      <c r="T121" s="36"/>
      <c r="U121" s="36"/>
      <c r="V121" s="36"/>
      <c r="W121" s="36"/>
      <c r="X121" s="36"/>
    </row>
    <row r="122" spans="1:24">
      <c r="A122" s="16" t="s">
        <v>490</v>
      </c>
      <c r="B122" s="16" t="s">
        <v>711</v>
      </c>
      <c r="C122" s="16">
        <v>3</v>
      </c>
      <c r="D122" s="16" t="s">
        <v>880</v>
      </c>
      <c r="E122" s="16">
        <v>1</v>
      </c>
      <c r="F122">
        <f xml:space="preserve"> COUNTA(G122:AJ122)</f>
        <v>1</v>
      </c>
      <c r="G122" s="36"/>
      <c r="H122" s="36"/>
      <c r="I122" s="36"/>
      <c r="J122" s="36"/>
      <c r="K122" s="43" t="s">
        <v>1299</v>
      </c>
      <c r="L122" s="36"/>
      <c r="M122" s="36"/>
      <c r="N122" s="36"/>
      <c r="O122" s="36"/>
      <c r="P122" s="36"/>
      <c r="Q122" s="36"/>
      <c r="R122" s="36"/>
      <c r="S122" s="36"/>
      <c r="T122" s="36"/>
      <c r="U122" s="36"/>
      <c r="V122" s="36"/>
      <c r="W122" s="36"/>
      <c r="X122" s="36"/>
    </row>
    <row r="123" spans="1:24">
      <c r="A123" s="16" t="s">
        <v>490</v>
      </c>
      <c r="B123" s="16" t="s">
        <v>711</v>
      </c>
      <c r="C123" s="16">
        <v>3</v>
      </c>
      <c r="D123" s="16" t="s">
        <v>880</v>
      </c>
      <c r="E123" s="16">
        <v>2</v>
      </c>
      <c r="F123">
        <f xml:space="preserve"> COUNTA(G123:AJ123)</f>
        <v>1</v>
      </c>
      <c r="G123" s="36"/>
      <c r="H123" s="36"/>
      <c r="I123" s="36"/>
      <c r="J123" s="36"/>
      <c r="K123" s="43" t="s">
        <v>1299</v>
      </c>
      <c r="L123" s="36"/>
      <c r="M123" s="36"/>
      <c r="N123" s="36"/>
      <c r="O123" s="36"/>
      <c r="P123" s="36"/>
      <c r="Q123" s="36"/>
      <c r="R123" s="36"/>
      <c r="S123" s="36"/>
      <c r="T123" s="36"/>
      <c r="U123" s="36"/>
      <c r="V123" s="36"/>
      <c r="W123" s="36"/>
      <c r="X123" s="36"/>
    </row>
    <row r="124" spans="1:24">
      <c r="A124" s="16" t="s">
        <v>490</v>
      </c>
      <c r="B124" s="16" t="s">
        <v>711</v>
      </c>
      <c r="C124" s="16">
        <v>3</v>
      </c>
      <c r="D124" s="16" t="s">
        <v>880</v>
      </c>
      <c r="E124" s="16">
        <v>3</v>
      </c>
      <c r="F124">
        <f xml:space="preserve"> COUNTA(G124:AJ124)</f>
        <v>1</v>
      </c>
      <c r="G124" s="36"/>
      <c r="H124" s="36"/>
      <c r="I124" s="36"/>
      <c r="J124" s="36"/>
      <c r="K124" s="43" t="s">
        <v>1299</v>
      </c>
      <c r="L124" s="36"/>
      <c r="M124" s="36"/>
      <c r="N124" s="36"/>
      <c r="O124" s="36"/>
      <c r="P124" s="36"/>
      <c r="Q124" s="36"/>
      <c r="R124" s="36"/>
      <c r="S124" s="36"/>
      <c r="T124" s="36"/>
      <c r="U124" s="36"/>
      <c r="V124" s="36"/>
      <c r="W124" s="36"/>
      <c r="X124" s="36"/>
    </row>
    <row r="125" spans="1:24">
      <c r="A125" s="16" t="s">
        <v>490</v>
      </c>
      <c r="B125" s="16" t="s">
        <v>711</v>
      </c>
      <c r="C125" s="16">
        <v>3</v>
      </c>
      <c r="D125" s="16" t="s">
        <v>881</v>
      </c>
      <c r="E125" s="16">
        <v>4</v>
      </c>
      <c r="F125">
        <f xml:space="preserve"> COUNTA(G125:AJ125)</f>
        <v>0</v>
      </c>
      <c r="G125" s="36"/>
      <c r="H125" s="36"/>
      <c r="I125" s="36"/>
      <c r="J125" s="36"/>
      <c r="K125" s="36"/>
      <c r="L125" s="36"/>
      <c r="M125" s="36"/>
      <c r="N125" s="36"/>
      <c r="O125" s="36"/>
      <c r="P125" s="36"/>
      <c r="Q125" s="36"/>
      <c r="R125" s="36"/>
      <c r="S125" s="36"/>
      <c r="T125" s="36"/>
      <c r="U125" s="36"/>
      <c r="V125" s="36"/>
      <c r="W125" s="36"/>
      <c r="X125" s="36"/>
    </row>
    <row r="126" spans="1:24">
      <c r="A126" s="16" t="s">
        <v>490</v>
      </c>
      <c r="B126" s="16" t="s">
        <v>711</v>
      </c>
      <c r="C126" s="16">
        <v>3</v>
      </c>
      <c r="D126" s="16" t="s">
        <v>882</v>
      </c>
      <c r="E126" s="16">
        <v>5</v>
      </c>
      <c r="F126">
        <f xml:space="preserve"> COUNTA(G126:AJ126)</f>
        <v>1</v>
      </c>
      <c r="G126" s="36"/>
      <c r="H126" s="36"/>
      <c r="I126" s="36"/>
      <c r="J126" s="36"/>
      <c r="K126" s="43" t="s">
        <v>1299</v>
      </c>
      <c r="L126" s="36"/>
      <c r="M126" s="36"/>
      <c r="N126" s="36"/>
      <c r="O126" s="36"/>
      <c r="P126" s="36"/>
      <c r="Q126" s="36"/>
      <c r="R126" s="36"/>
      <c r="S126" s="36"/>
      <c r="T126" s="36"/>
      <c r="U126" s="36"/>
      <c r="V126" s="36"/>
      <c r="W126" s="36"/>
      <c r="X126" s="36"/>
    </row>
    <row r="127" spans="1:24">
      <c r="A127" s="16"/>
      <c r="B127" s="16"/>
      <c r="C127" s="16"/>
      <c r="D127" s="16"/>
      <c r="E127" s="16"/>
      <c r="G127" s="36"/>
      <c r="H127" s="36"/>
      <c r="I127" s="36"/>
      <c r="J127" s="36"/>
      <c r="K127" s="36"/>
      <c r="L127" s="36"/>
      <c r="M127" s="36"/>
      <c r="N127" s="36"/>
      <c r="O127" s="36"/>
      <c r="P127" s="36"/>
      <c r="Q127" s="36"/>
      <c r="R127" s="36"/>
      <c r="S127" s="36"/>
      <c r="T127" s="36"/>
      <c r="U127" s="36"/>
      <c r="V127" s="36"/>
      <c r="W127" s="36"/>
      <c r="X127" s="36"/>
    </row>
    <row r="128" spans="1:24">
      <c r="A128" s="16" t="s">
        <v>490</v>
      </c>
      <c r="B128" s="16" t="s">
        <v>828</v>
      </c>
      <c r="C128" s="16">
        <v>0</v>
      </c>
      <c r="D128" s="16">
        <v>0</v>
      </c>
      <c r="E128" s="16"/>
      <c r="G128" s="36"/>
      <c r="H128" s="36"/>
      <c r="I128" s="36"/>
      <c r="J128" s="36"/>
      <c r="K128" s="36"/>
      <c r="L128" s="36"/>
      <c r="M128" s="36"/>
      <c r="N128" s="36"/>
      <c r="O128" s="36"/>
      <c r="P128" s="36"/>
      <c r="Q128" s="36"/>
      <c r="R128" s="36"/>
      <c r="S128" s="36"/>
      <c r="T128" s="36"/>
      <c r="U128" s="36"/>
      <c r="V128" s="36"/>
      <c r="W128" s="36"/>
      <c r="X128" s="36"/>
    </row>
    <row r="129" spans="1:24">
      <c r="A129" s="16" t="s">
        <v>490</v>
      </c>
      <c r="B129" s="16" t="s">
        <v>828</v>
      </c>
      <c r="C129" s="16">
        <v>3</v>
      </c>
      <c r="D129" s="16" t="s">
        <v>880</v>
      </c>
      <c r="E129" s="16">
        <v>1</v>
      </c>
      <c r="F129">
        <f xml:space="preserve"> COUNTA(G129:AJ129)</f>
        <v>1</v>
      </c>
      <c r="G129" s="36"/>
      <c r="H129" s="36"/>
      <c r="I129" s="36"/>
      <c r="J129" s="36"/>
      <c r="K129" s="36"/>
      <c r="L129" s="36" t="s">
        <v>1299</v>
      </c>
      <c r="M129" s="36"/>
      <c r="N129" s="36"/>
      <c r="O129" s="36"/>
      <c r="P129" s="36"/>
      <c r="Q129" s="36"/>
      <c r="R129" s="36"/>
      <c r="S129" s="36"/>
      <c r="T129" s="36"/>
      <c r="U129" s="36"/>
      <c r="V129" s="36"/>
      <c r="W129" s="36"/>
      <c r="X129" s="36"/>
    </row>
    <row r="130" spans="1:24">
      <c r="A130" s="16" t="s">
        <v>490</v>
      </c>
      <c r="B130" s="16" t="s">
        <v>828</v>
      </c>
      <c r="C130" s="16">
        <v>3</v>
      </c>
      <c r="D130" s="16" t="s">
        <v>880</v>
      </c>
      <c r="E130" s="16">
        <v>2</v>
      </c>
      <c r="F130">
        <f xml:space="preserve"> COUNTA(G130:AJ130)</f>
        <v>1</v>
      </c>
      <c r="G130" s="36"/>
      <c r="H130" s="36"/>
      <c r="I130" s="36"/>
      <c r="J130" s="36"/>
      <c r="K130" s="36"/>
      <c r="L130" s="36" t="s">
        <v>1299</v>
      </c>
      <c r="M130" s="36"/>
      <c r="N130" s="36"/>
      <c r="O130" s="36"/>
      <c r="P130" s="36"/>
      <c r="Q130" s="36"/>
      <c r="R130" s="36"/>
      <c r="S130" s="36"/>
      <c r="T130" s="36"/>
      <c r="U130" s="36"/>
      <c r="V130" s="36"/>
      <c r="W130" s="36"/>
      <c r="X130" s="36"/>
    </row>
    <row r="131" spans="1:24">
      <c r="A131" s="16" t="s">
        <v>490</v>
      </c>
      <c r="B131" s="16" t="s">
        <v>828</v>
      </c>
      <c r="C131" s="16">
        <v>3</v>
      </c>
      <c r="D131" s="16" t="s">
        <v>880</v>
      </c>
      <c r="E131" s="16">
        <v>3</v>
      </c>
      <c r="F131">
        <f xml:space="preserve"> COUNTA(G131:AJ131)</f>
        <v>1</v>
      </c>
      <c r="G131" s="36"/>
      <c r="H131" s="36"/>
      <c r="I131" s="36"/>
      <c r="J131" s="36"/>
      <c r="K131" s="36"/>
      <c r="L131" s="36" t="s">
        <v>1299</v>
      </c>
      <c r="M131" s="36"/>
      <c r="N131" s="36"/>
      <c r="O131" s="36"/>
      <c r="P131" s="36"/>
      <c r="Q131" s="36"/>
      <c r="R131" s="36"/>
      <c r="S131" s="36"/>
      <c r="T131" s="36"/>
      <c r="U131" s="36"/>
      <c r="V131" s="36"/>
      <c r="W131" s="36"/>
      <c r="X131" s="36"/>
    </row>
    <row r="132" spans="1:24">
      <c r="A132" s="16" t="s">
        <v>490</v>
      </c>
      <c r="B132" s="16" t="s">
        <v>828</v>
      </c>
      <c r="C132" s="16">
        <v>3</v>
      </c>
      <c r="D132" s="16" t="s">
        <v>880</v>
      </c>
      <c r="E132" s="16">
        <v>4</v>
      </c>
      <c r="F132">
        <f xml:space="preserve"> COUNTA(G132:AJ132)</f>
        <v>1</v>
      </c>
      <c r="G132" s="36"/>
      <c r="H132" s="36"/>
      <c r="I132" s="36"/>
      <c r="J132" s="36"/>
      <c r="K132" s="36"/>
      <c r="L132" s="36" t="s">
        <v>1299</v>
      </c>
      <c r="M132" s="36"/>
      <c r="N132" s="36"/>
      <c r="O132" s="36"/>
      <c r="P132" s="36"/>
      <c r="Q132" s="36"/>
      <c r="R132" s="36"/>
      <c r="S132" s="36"/>
      <c r="T132" s="36"/>
      <c r="U132" s="36"/>
      <c r="V132" s="36"/>
      <c r="W132" s="36"/>
      <c r="X132" s="36"/>
    </row>
    <row r="133" spans="1:24">
      <c r="A133" s="16" t="s">
        <v>490</v>
      </c>
      <c r="B133" s="16" t="s">
        <v>828</v>
      </c>
      <c r="C133" s="16">
        <v>3</v>
      </c>
      <c r="D133" s="16" t="s">
        <v>880</v>
      </c>
      <c r="E133" s="16">
        <v>5</v>
      </c>
      <c r="F133">
        <f xml:space="preserve"> COUNTA(G133:AJ133)</f>
        <v>0</v>
      </c>
      <c r="G133" s="36"/>
      <c r="H133" s="36"/>
      <c r="I133" s="36"/>
      <c r="J133" s="36"/>
      <c r="K133" s="36"/>
      <c r="L133" s="36"/>
      <c r="M133" s="36"/>
      <c r="N133" s="36"/>
      <c r="O133" s="36"/>
      <c r="P133" s="36"/>
      <c r="Q133" s="36"/>
      <c r="R133" s="36"/>
      <c r="S133" s="36"/>
      <c r="T133" s="36"/>
      <c r="U133" s="36"/>
      <c r="V133" s="36"/>
      <c r="W133" s="36"/>
      <c r="X133" s="36"/>
    </row>
    <row r="134" spans="1:24">
      <c r="A134" s="16"/>
      <c r="B134" s="16"/>
      <c r="C134" s="16"/>
      <c r="D134" s="16"/>
      <c r="E134" s="16"/>
      <c r="G134" s="36"/>
      <c r="H134" s="36"/>
      <c r="I134" s="36"/>
      <c r="J134" s="36"/>
      <c r="K134" s="36"/>
      <c r="L134" s="36"/>
      <c r="M134" s="36"/>
      <c r="N134" s="36"/>
      <c r="O134" s="36"/>
      <c r="P134" s="36"/>
      <c r="Q134" s="36"/>
      <c r="R134" s="36"/>
      <c r="S134" s="36"/>
      <c r="T134" s="36"/>
      <c r="U134" s="36"/>
      <c r="V134" s="36"/>
      <c r="W134" s="36"/>
      <c r="X134" s="36"/>
    </row>
    <row r="135" spans="1:24">
      <c r="A135" s="16" t="s">
        <v>490</v>
      </c>
      <c r="B135" s="16" t="s">
        <v>743</v>
      </c>
      <c r="C135" s="16">
        <v>0</v>
      </c>
      <c r="D135" s="16">
        <v>0</v>
      </c>
      <c r="E135" s="16"/>
      <c r="G135" s="36"/>
      <c r="H135" s="36"/>
      <c r="I135" s="36"/>
      <c r="J135" s="36"/>
      <c r="K135" s="36"/>
      <c r="L135" s="36"/>
      <c r="M135" s="36"/>
      <c r="N135" s="36"/>
      <c r="O135" s="36"/>
      <c r="P135" s="36"/>
      <c r="Q135" s="36"/>
      <c r="R135" s="36"/>
      <c r="S135" s="36"/>
      <c r="T135" s="36"/>
      <c r="U135" s="36"/>
      <c r="V135" s="36"/>
      <c r="W135" s="36"/>
      <c r="X135" s="36"/>
    </row>
    <row r="136" spans="1:24">
      <c r="A136" s="16" t="s">
        <v>490</v>
      </c>
      <c r="B136" s="16" t="s">
        <v>743</v>
      </c>
      <c r="C136" s="16">
        <v>3</v>
      </c>
      <c r="D136" s="16" t="s">
        <v>880</v>
      </c>
      <c r="E136" s="16">
        <v>1</v>
      </c>
      <c r="F136">
        <f t="shared" ref="F136:F141" si="11" xml:space="preserve"> COUNTA(G136:AJ136)</f>
        <v>1</v>
      </c>
      <c r="G136" s="36"/>
      <c r="H136" s="36"/>
      <c r="I136" s="36"/>
      <c r="J136" s="36"/>
      <c r="K136" s="43" t="s">
        <v>1299</v>
      </c>
      <c r="L136" s="36"/>
      <c r="M136" s="36"/>
      <c r="N136" s="36"/>
      <c r="O136" s="36"/>
      <c r="P136" s="36"/>
      <c r="Q136" s="36"/>
      <c r="R136" s="36"/>
      <c r="S136" s="36"/>
      <c r="T136" s="36"/>
      <c r="U136" s="36"/>
      <c r="V136" s="36"/>
      <c r="W136" s="36"/>
      <c r="X136" s="36"/>
    </row>
    <row r="137" spans="1:24">
      <c r="A137" s="16" t="s">
        <v>490</v>
      </c>
      <c r="B137" s="16" t="s">
        <v>743</v>
      </c>
      <c r="C137" s="16">
        <v>3</v>
      </c>
      <c r="D137" s="16" t="s">
        <v>880</v>
      </c>
      <c r="E137" s="16">
        <v>2</v>
      </c>
      <c r="F137">
        <f t="shared" si="11"/>
        <v>1</v>
      </c>
      <c r="G137" s="36"/>
      <c r="H137" s="36"/>
      <c r="I137" s="36"/>
      <c r="J137" s="36"/>
      <c r="K137" s="43" t="s">
        <v>1299</v>
      </c>
      <c r="L137" s="36"/>
      <c r="M137" s="36"/>
      <c r="N137" s="36"/>
      <c r="O137" s="36"/>
      <c r="P137" s="36"/>
      <c r="Q137" s="36"/>
      <c r="R137" s="36"/>
      <c r="S137" s="36"/>
      <c r="T137" s="36"/>
      <c r="U137" s="36"/>
      <c r="V137" s="36"/>
      <c r="W137" s="36"/>
      <c r="X137" s="36"/>
    </row>
    <row r="138" spans="1:24">
      <c r="A138" s="16" t="s">
        <v>490</v>
      </c>
      <c r="B138" s="16" t="s">
        <v>743</v>
      </c>
      <c r="C138" s="16">
        <v>3</v>
      </c>
      <c r="D138" s="16" t="s">
        <v>880</v>
      </c>
      <c r="E138" s="16">
        <v>3</v>
      </c>
      <c r="F138">
        <f t="shared" si="11"/>
        <v>1</v>
      </c>
      <c r="G138" s="36"/>
      <c r="H138" s="36"/>
      <c r="I138" s="36"/>
      <c r="J138" s="36"/>
      <c r="K138" s="43" t="s">
        <v>1299</v>
      </c>
      <c r="L138" s="36"/>
      <c r="M138" s="36"/>
      <c r="N138" s="36"/>
      <c r="O138" s="36"/>
      <c r="P138" s="36"/>
      <c r="Q138" s="36"/>
      <c r="R138" s="36"/>
      <c r="S138" s="36"/>
      <c r="T138" s="36"/>
      <c r="U138" s="36"/>
      <c r="V138" s="36"/>
      <c r="W138" s="36"/>
      <c r="X138" s="36"/>
    </row>
    <row r="139" spans="1:24">
      <c r="A139" s="16" t="s">
        <v>490</v>
      </c>
      <c r="B139" s="16" t="s">
        <v>743</v>
      </c>
      <c r="C139" s="16">
        <v>3</v>
      </c>
      <c r="D139" s="16" t="s">
        <v>880</v>
      </c>
      <c r="E139" s="16">
        <v>4</v>
      </c>
      <c r="F139">
        <f t="shared" si="11"/>
        <v>1</v>
      </c>
      <c r="G139" s="36"/>
      <c r="H139" s="36"/>
      <c r="I139" s="36"/>
      <c r="J139" s="36"/>
      <c r="K139" s="43" t="s">
        <v>1299</v>
      </c>
      <c r="L139" s="36"/>
      <c r="M139" s="36"/>
      <c r="N139" s="36"/>
      <c r="O139" s="36"/>
      <c r="P139" s="36"/>
      <c r="Q139" s="36"/>
      <c r="R139" s="36"/>
      <c r="S139" s="36"/>
      <c r="T139" s="36"/>
      <c r="U139" s="36"/>
      <c r="V139" s="36"/>
      <c r="W139" s="36"/>
      <c r="X139" s="36"/>
    </row>
    <row r="140" spans="1:24">
      <c r="A140" s="16" t="s">
        <v>490</v>
      </c>
      <c r="B140" s="16" t="s">
        <v>743</v>
      </c>
      <c r="C140" s="16">
        <v>3</v>
      </c>
      <c r="D140" s="16" t="s">
        <v>880</v>
      </c>
      <c r="E140" s="16">
        <v>5</v>
      </c>
      <c r="F140">
        <f t="shared" si="11"/>
        <v>1</v>
      </c>
      <c r="G140" s="36"/>
      <c r="H140" s="36"/>
      <c r="I140" s="36"/>
      <c r="J140" s="36"/>
      <c r="K140" s="43" t="s">
        <v>1299</v>
      </c>
      <c r="L140" s="36"/>
      <c r="M140" s="36"/>
      <c r="N140" s="36"/>
      <c r="O140" s="36"/>
      <c r="P140" s="36"/>
      <c r="Q140" s="36"/>
      <c r="R140" s="36"/>
      <c r="S140" s="36"/>
      <c r="T140" s="36"/>
      <c r="U140" s="36"/>
      <c r="V140" s="36"/>
      <c r="W140" s="36"/>
      <c r="X140" s="36"/>
    </row>
    <row r="141" spans="1:24">
      <c r="A141" s="16" t="s">
        <v>490</v>
      </c>
      <c r="B141" s="16" t="s">
        <v>743</v>
      </c>
      <c r="C141" s="16">
        <v>3</v>
      </c>
      <c r="D141" s="16" t="s">
        <v>880</v>
      </c>
      <c r="E141" s="16">
        <v>6</v>
      </c>
      <c r="F141">
        <f t="shared" si="11"/>
        <v>1</v>
      </c>
      <c r="G141" s="36"/>
      <c r="H141" s="36"/>
      <c r="I141" s="36"/>
      <c r="J141" s="36"/>
      <c r="K141" s="36"/>
      <c r="L141" s="36" t="s">
        <v>1299</v>
      </c>
      <c r="M141" s="36"/>
      <c r="N141" s="36"/>
      <c r="O141" s="36"/>
      <c r="P141" s="36"/>
      <c r="Q141" s="36"/>
      <c r="R141" s="36"/>
      <c r="S141" s="36"/>
      <c r="T141" s="36"/>
      <c r="U141" s="36"/>
      <c r="V141" s="36"/>
      <c r="W141" s="36"/>
      <c r="X141" s="36"/>
    </row>
    <row r="142" spans="1:24">
      <c r="A142" s="16"/>
      <c r="B142" s="16"/>
      <c r="C142" s="16"/>
      <c r="D142" s="16"/>
      <c r="E142" s="16"/>
      <c r="G142" s="36"/>
      <c r="H142" s="36"/>
      <c r="I142" s="36"/>
      <c r="J142" s="36"/>
      <c r="K142" s="36"/>
      <c r="L142" s="36"/>
      <c r="M142" s="36"/>
      <c r="N142" s="36"/>
      <c r="O142" s="36"/>
      <c r="P142" s="36"/>
      <c r="Q142" s="36"/>
      <c r="R142" s="36"/>
      <c r="S142" s="36"/>
      <c r="T142" s="36"/>
      <c r="U142" s="36"/>
      <c r="V142" s="36"/>
      <c r="W142" s="36"/>
      <c r="X142" s="36"/>
    </row>
    <row r="143" spans="1:24">
      <c r="A143" s="16" t="s">
        <v>510</v>
      </c>
      <c r="B143" s="16" t="s">
        <v>736</v>
      </c>
      <c r="C143" s="16">
        <v>1</v>
      </c>
      <c r="D143" s="16">
        <v>0</v>
      </c>
      <c r="E143" s="16"/>
      <c r="G143" s="36"/>
      <c r="H143" s="36"/>
      <c r="I143" s="36"/>
      <c r="J143" s="36"/>
      <c r="K143" s="36"/>
      <c r="L143" s="36"/>
      <c r="M143" s="36"/>
      <c r="N143" s="36"/>
      <c r="O143" s="36"/>
      <c r="P143" s="36"/>
      <c r="Q143" s="36"/>
      <c r="R143" s="36"/>
      <c r="S143" s="36"/>
      <c r="T143" s="36"/>
      <c r="U143" s="36"/>
      <c r="V143" s="36"/>
      <c r="W143" s="36"/>
      <c r="X143" s="36"/>
    </row>
    <row r="144" spans="1:24">
      <c r="A144" s="16" t="s">
        <v>510</v>
      </c>
      <c r="B144" s="16" t="s">
        <v>736</v>
      </c>
      <c r="C144" s="16">
        <v>1</v>
      </c>
      <c r="D144" s="16" t="s">
        <v>880</v>
      </c>
      <c r="E144" s="16">
        <v>1</v>
      </c>
      <c r="F144">
        <f xml:space="preserve"> COUNTA(G144:AJ144)</f>
        <v>3</v>
      </c>
      <c r="G144" s="43" t="s">
        <v>1299</v>
      </c>
      <c r="H144" s="43" t="s">
        <v>1299</v>
      </c>
      <c r="I144" s="43" t="s">
        <v>1299</v>
      </c>
      <c r="J144" s="36"/>
      <c r="K144" s="36"/>
      <c r="L144" s="36"/>
      <c r="M144" s="36"/>
      <c r="N144" s="36"/>
      <c r="O144" s="36"/>
      <c r="P144" s="36"/>
      <c r="Q144" s="36"/>
      <c r="R144" s="36"/>
      <c r="S144" s="36"/>
      <c r="T144" s="36"/>
      <c r="U144" s="36"/>
      <c r="V144" s="36"/>
      <c r="W144" s="36"/>
      <c r="X144" s="36"/>
    </row>
    <row r="145" spans="1:24">
      <c r="A145" s="16" t="s">
        <v>510</v>
      </c>
      <c r="B145" s="16" t="s">
        <v>736</v>
      </c>
      <c r="C145" s="16">
        <v>1</v>
      </c>
      <c r="D145" s="16" t="s">
        <v>880</v>
      </c>
      <c r="E145" s="16">
        <v>2</v>
      </c>
      <c r="F145">
        <f xml:space="preserve"> COUNTA(G145:AJ145)</f>
        <v>2</v>
      </c>
      <c r="G145" s="36"/>
      <c r="H145" s="43" t="s">
        <v>1299</v>
      </c>
      <c r="I145" s="43" t="s">
        <v>1299</v>
      </c>
      <c r="J145" s="36"/>
      <c r="K145" s="36"/>
      <c r="L145" s="36"/>
      <c r="M145" s="36"/>
      <c r="N145" s="36"/>
      <c r="O145" s="36"/>
      <c r="P145" s="36"/>
      <c r="Q145" s="36"/>
      <c r="R145" s="36"/>
      <c r="S145" s="36"/>
      <c r="T145" s="36"/>
      <c r="U145" s="36"/>
      <c r="V145" s="36"/>
      <c r="W145" s="36"/>
      <c r="X145" s="36"/>
    </row>
    <row r="146" spans="1:24">
      <c r="A146" s="16" t="s">
        <v>510</v>
      </c>
      <c r="B146" s="16" t="s">
        <v>736</v>
      </c>
      <c r="C146" s="16">
        <v>1</v>
      </c>
      <c r="D146" s="16" t="s">
        <v>880</v>
      </c>
      <c r="E146" s="16">
        <v>3</v>
      </c>
      <c r="F146">
        <f xml:space="preserve"> COUNTA(G146:AJ146)</f>
        <v>1</v>
      </c>
      <c r="G146" s="36"/>
      <c r="H146" s="36"/>
      <c r="I146" s="43" t="s">
        <v>1299</v>
      </c>
      <c r="J146" s="36"/>
      <c r="K146" s="36"/>
      <c r="L146" s="36"/>
      <c r="M146" s="36"/>
      <c r="N146" s="36"/>
      <c r="O146" s="36"/>
      <c r="P146" s="36"/>
      <c r="Q146" s="36"/>
      <c r="R146" s="36"/>
      <c r="S146" s="36"/>
      <c r="T146" s="36"/>
      <c r="U146" s="36"/>
      <c r="V146" s="36"/>
      <c r="W146" s="36"/>
      <c r="X146" s="36"/>
    </row>
    <row r="147" spans="1:24">
      <c r="A147" s="16" t="s">
        <v>510</v>
      </c>
      <c r="B147" s="16" t="s">
        <v>736</v>
      </c>
      <c r="C147" s="16">
        <v>1</v>
      </c>
      <c r="D147" s="16" t="s">
        <v>880</v>
      </c>
      <c r="E147" s="16">
        <v>4</v>
      </c>
      <c r="F147">
        <f xml:space="preserve"> COUNTA(G147:AJ147)</f>
        <v>0</v>
      </c>
      <c r="G147" s="36"/>
      <c r="H147" s="36"/>
      <c r="I147" s="36"/>
      <c r="J147" s="36"/>
      <c r="K147" s="36"/>
      <c r="L147" s="36"/>
      <c r="M147" s="36"/>
      <c r="N147" s="36"/>
      <c r="O147" s="36"/>
      <c r="P147" s="36"/>
      <c r="Q147" s="36"/>
      <c r="R147" s="36"/>
      <c r="S147" s="36"/>
      <c r="T147" s="36"/>
      <c r="U147" s="36"/>
      <c r="V147" s="36"/>
      <c r="W147" s="36"/>
      <c r="X147" s="36"/>
    </row>
    <row r="148" spans="1:24">
      <c r="A148" s="16" t="s">
        <v>510</v>
      </c>
      <c r="B148" s="16" t="s">
        <v>736</v>
      </c>
      <c r="C148" s="16">
        <v>1</v>
      </c>
      <c r="D148" s="16" t="s">
        <v>880</v>
      </c>
      <c r="E148" s="16">
        <v>5</v>
      </c>
      <c r="F148">
        <f xml:space="preserve"> COUNTA(G148:AJ148)</f>
        <v>1</v>
      </c>
      <c r="G148" s="36"/>
      <c r="H148" s="36"/>
      <c r="I148" s="43" t="s">
        <v>1299</v>
      </c>
      <c r="J148" s="36"/>
      <c r="K148" s="36"/>
      <c r="L148" s="36"/>
      <c r="M148" s="36"/>
      <c r="N148" s="36"/>
      <c r="O148" s="36"/>
      <c r="P148" s="36"/>
      <c r="Q148" s="36"/>
      <c r="R148" s="36"/>
      <c r="S148" s="36"/>
      <c r="T148" s="36"/>
      <c r="U148" s="36"/>
      <c r="V148" s="36"/>
      <c r="W148" s="36"/>
      <c r="X148" s="36"/>
    </row>
    <row r="149" spans="1:24">
      <c r="A149" s="16"/>
      <c r="B149" s="16"/>
      <c r="C149" s="16"/>
      <c r="D149" s="16"/>
      <c r="E149" s="16"/>
      <c r="F149">
        <f t="shared" ref="F149" si="12" xml:space="preserve"> COUNTA(G149:AJ149)</f>
        <v>0</v>
      </c>
      <c r="G149" s="36"/>
      <c r="H149" s="36"/>
      <c r="I149" s="36"/>
      <c r="J149" s="36"/>
      <c r="K149" s="36"/>
      <c r="L149" s="36"/>
      <c r="M149" s="36"/>
      <c r="N149" s="36"/>
      <c r="O149" s="36"/>
      <c r="P149" s="36"/>
      <c r="Q149" s="36"/>
      <c r="R149" s="36"/>
      <c r="S149" s="36"/>
      <c r="T149" s="36"/>
      <c r="U149" s="36"/>
      <c r="V149" s="36"/>
      <c r="W149" s="36"/>
      <c r="X149" s="36"/>
    </row>
    <row r="150" spans="1:24">
      <c r="A150" s="16" t="s">
        <v>510</v>
      </c>
      <c r="B150" s="16" t="s">
        <v>737</v>
      </c>
      <c r="C150" s="16">
        <v>0</v>
      </c>
      <c r="D150" s="16">
        <v>0</v>
      </c>
      <c r="E150" s="16"/>
      <c r="G150" s="36"/>
      <c r="H150" s="36"/>
      <c r="I150" s="36"/>
      <c r="J150" s="36"/>
      <c r="K150" s="36"/>
      <c r="L150" s="36"/>
      <c r="M150" s="36"/>
      <c r="N150" s="36"/>
      <c r="O150" s="36"/>
      <c r="P150" s="36"/>
      <c r="Q150" s="36"/>
      <c r="R150" s="36"/>
      <c r="S150" s="36"/>
      <c r="T150" s="36"/>
      <c r="U150" s="36"/>
      <c r="V150" s="36"/>
      <c r="W150" s="36"/>
      <c r="X150" s="36"/>
    </row>
    <row r="151" spans="1:24">
      <c r="A151" s="16" t="s">
        <v>510</v>
      </c>
      <c r="B151" s="16" t="s">
        <v>737</v>
      </c>
      <c r="C151" s="16">
        <v>3</v>
      </c>
      <c r="D151" s="16" t="s">
        <v>880</v>
      </c>
      <c r="E151" s="16">
        <v>1</v>
      </c>
      <c r="F151">
        <f t="shared" ref="F151:F160" si="13" xml:space="preserve"> COUNTA(G151:AJ151)</f>
        <v>0</v>
      </c>
      <c r="G151" s="36"/>
      <c r="H151" s="36"/>
      <c r="I151" s="36"/>
      <c r="J151" s="36"/>
      <c r="K151" s="36"/>
      <c r="L151" s="36"/>
      <c r="M151" s="36"/>
      <c r="N151" s="36"/>
      <c r="O151" s="36"/>
      <c r="P151" s="36"/>
      <c r="Q151" s="36"/>
      <c r="R151" s="36"/>
      <c r="S151" s="36"/>
      <c r="T151" s="36"/>
      <c r="U151" s="36"/>
      <c r="V151" s="36"/>
      <c r="W151" s="36"/>
      <c r="X151" s="36"/>
    </row>
    <row r="152" spans="1:24">
      <c r="A152" s="16" t="s">
        <v>510</v>
      </c>
      <c r="B152" s="16" t="s">
        <v>737</v>
      </c>
      <c r="C152" s="16">
        <v>3</v>
      </c>
      <c r="D152" s="21" t="s">
        <v>881</v>
      </c>
      <c r="E152" s="16">
        <v>2</v>
      </c>
      <c r="F152">
        <f t="shared" si="13"/>
        <v>0</v>
      </c>
      <c r="G152" s="36"/>
      <c r="H152" s="36"/>
      <c r="I152" s="36"/>
      <c r="J152" s="36"/>
      <c r="K152" s="36"/>
      <c r="L152" s="36"/>
      <c r="M152" s="36"/>
      <c r="N152" s="36"/>
      <c r="O152" s="36"/>
      <c r="P152" s="36"/>
      <c r="Q152" s="36"/>
      <c r="R152" s="36"/>
      <c r="S152" s="36"/>
      <c r="T152" s="36"/>
      <c r="U152" s="36"/>
      <c r="V152" s="36"/>
      <c r="W152" s="36"/>
      <c r="X152" s="36"/>
    </row>
    <row r="153" spans="1:24">
      <c r="A153" s="16" t="s">
        <v>510</v>
      </c>
      <c r="B153" s="16" t="s">
        <v>737</v>
      </c>
      <c r="C153" s="16">
        <v>3</v>
      </c>
      <c r="D153" s="21" t="s">
        <v>880</v>
      </c>
      <c r="E153" s="16">
        <v>3</v>
      </c>
      <c r="F153">
        <f t="shared" si="13"/>
        <v>0</v>
      </c>
      <c r="G153" s="36"/>
      <c r="H153" s="36"/>
      <c r="I153" s="36"/>
      <c r="J153" s="36"/>
      <c r="K153" s="36"/>
      <c r="L153" s="36"/>
      <c r="M153" s="36"/>
      <c r="N153" s="36"/>
      <c r="O153" s="36"/>
      <c r="P153" s="36"/>
      <c r="Q153" s="36"/>
      <c r="R153" s="36"/>
      <c r="S153" s="36"/>
      <c r="T153" s="36"/>
      <c r="U153" s="36"/>
      <c r="V153" s="36"/>
      <c r="W153" s="36"/>
      <c r="X153" s="36"/>
    </row>
    <row r="154" spans="1:24">
      <c r="A154" s="16" t="s">
        <v>510</v>
      </c>
      <c r="B154" s="16" t="s">
        <v>737</v>
      </c>
      <c r="C154" s="16">
        <v>3</v>
      </c>
      <c r="D154" s="21" t="s">
        <v>882</v>
      </c>
      <c r="E154" s="16">
        <v>4</v>
      </c>
      <c r="F154">
        <f t="shared" si="13"/>
        <v>0</v>
      </c>
      <c r="G154" s="36"/>
      <c r="H154" s="36"/>
      <c r="I154" s="36"/>
      <c r="J154" s="36"/>
      <c r="K154" s="36"/>
      <c r="L154" s="36"/>
      <c r="M154" s="36"/>
      <c r="N154" s="36"/>
      <c r="O154" s="36"/>
      <c r="P154" s="36"/>
      <c r="Q154" s="36"/>
      <c r="R154" s="36"/>
      <c r="S154" s="36"/>
      <c r="T154" s="36"/>
      <c r="U154" s="36"/>
      <c r="V154" s="36"/>
      <c r="W154" s="36"/>
      <c r="X154" s="36"/>
    </row>
    <row r="155" spans="1:24">
      <c r="A155" s="16" t="s">
        <v>510</v>
      </c>
      <c r="B155" s="16" t="s">
        <v>737</v>
      </c>
      <c r="C155" s="16">
        <v>3</v>
      </c>
      <c r="D155" s="21" t="s">
        <v>882</v>
      </c>
      <c r="E155" s="16">
        <v>5</v>
      </c>
      <c r="F155">
        <f t="shared" si="13"/>
        <v>0</v>
      </c>
      <c r="G155" s="36"/>
      <c r="H155" s="36"/>
      <c r="I155" s="36"/>
      <c r="J155" s="36"/>
      <c r="K155" s="36"/>
      <c r="L155" s="36"/>
      <c r="M155" s="36"/>
      <c r="N155" s="36"/>
      <c r="O155" s="36"/>
      <c r="P155" s="36"/>
      <c r="Q155" s="36"/>
      <c r="R155" s="36"/>
      <c r="S155" s="36"/>
      <c r="T155" s="36"/>
      <c r="U155" s="36"/>
      <c r="V155" s="36"/>
      <c r="W155" s="36"/>
      <c r="X155" s="36"/>
    </row>
    <row r="156" spans="1:24">
      <c r="A156" s="16" t="s">
        <v>510</v>
      </c>
      <c r="B156" s="16" t="s">
        <v>737</v>
      </c>
      <c r="C156" s="16">
        <v>3</v>
      </c>
      <c r="D156" s="21" t="s">
        <v>882</v>
      </c>
      <c r="E156" s="16">
        <v>6</v>
      </c>
      <c r="F156">
        <f t="shared" si="13"/>
        <v>0</v>
      </c>
      <c r="G156" s="36"/>
      <c r="H156" s="36"/>
      <c r="I156" s="36"/>
      <c r="J156" s="36"/>
      <c r="K156" s="36"/>
      <c r="L156" s="36"/>
      <c r="M156" s="36"/>
      <c r="N156" s="36"/>
      <c r="O156" s="36"/>
      <c r="P156" s="36"/>
      <c r="Q156" s="36"/>
      <c r="R156" s="36"/>
      <c r="S156" s="36"/>
      <c r="T156" s="36"/>
      <c r="U156" s="36"/>
      <c r="V156" s="36"/>
      <c r="W156" s="36"/>
      <c r="X156" s="36"/>
    </row>
    <row r="157" spans="1:24">
      <c r="A157" s="16" t="s">
        <v>510</v>
      </c>
      <c r="B157" s="16" t="s">
        <v>737</v>
      </c>
      <c r="C157" s="16">
        <v>3</v>
      </c>
      <c r="D157" s="21" t="s">
        <v>882</v>
      </c>
      <c r="E157" s="16">
        <v>7</v>
      </c>
      <c r="F157">
        <f t="shared" si="13"/>
        <v>0</v>
      </c>
      <c r="G157" s="36"/>
      <c r="H157" s="36"/>
      <c r="I157" s="36"/>
      <c r="J157" s="36"/>
      <c r="K157" s="36"/>
      <c r="L157" s="36"/>
      <c r="M157" s="36"/>
      <c r="N157" s="36"/>
      <c r="O157" s="36"/>
      <c r="P157" s="36"/>
      <c r="Q157" s="36"/>
      <c r="R157" s="36"/>
      <c r="S157" s="36"/>
      <c r="T157" s="36"/>
      <c r="U157" s="36"/>
      <c r="V157" s="36"/>
      <c r="W157" s="36"/>
      <c r="X157" s="36"/>
    </row>
    <row r="158" spans="1:24">
      <c r="A158" s="16" t="s">
        <v>510</v>
      </c>
      <c r="B158" s="16" t="s">
        <v>737</v>
      </c>
      <c r="C158" s="16">
        <v>3</v>
      </c>
      <c r="D158" s="21" t="s">
        <v>882</v>
      </c>
      <c r="E158" s="16">
        <v>8</v>
      </c>
      <c r="F158">
        <f t="shared" si="13"/>
        <v>0</v>
      </c>
      <c r="G158" s="36"/>
      <c r="H158" s="36"/>
      <c r="I158" s="36"/>
      <c r="J158" s="36"/>
      <c r="K158" s="36"/>
      <c r="L158" s="36"/>
      <c r="M158" s="36"/>
      <c r="N158" s="36"/>
      <c r="O158" s="36"/>
      <c r="P158" s="36"/>
      <c r="Q158" s="36"/>
      <c r="R158" s="36"/>
      <c r="S158" s="36"/>
      <c r="T158" s="36"/>
      <c r="U158" s="36"/>
      <c r="V158" s="36"/>
      <c r="W158" s="36"/>
      <c r="X158" s="36"/>
    </row>
    <row r="159" spans="1:24">
      <c r="A159" s="16" t="s">
        <v>510</v>
      </c>
      <c r="B159" s="16" t="s">
        <v>737</v>
      </c>
      <c r="C159" s="16">
        <v>3</v>
      </c>
      <c r="D159" s="21" t="s">
        <v>882</v>
      </c>
      <c r="E159" s="16">
        <v>9</v>
      </c>
      <c r="F159">
        <f t="shared" si="13"/>
        <v>0</v>
      </c>
      <c r="G159" s="36"/>
      <c r="H159" s="36"/>
      <c r="I159" s="36"/>
      <c r="J159" s="36"/>
      <c r="K159" s="36"/>
      <c r="L159" s="36"/>
      <c r="M159" s="36"/>
      <c r="N159" s="36"/>
      <c r="O159" s="36"/>
      <c r="P159" s="36"/>
      <c r="Q159" s="36"/>
      <c r="R159" s="36"/>
      <c r="S159" s="36"/>
      <c r="T159" s="36"/>
      <c r="U159" s="36"/>
      <c r="V159" s="36"/>
      <c r="W159" s="36"/>
      <c r="X159" s="36"/>
    </row>
    <row r="160" spans="1:24">
      <c r="A160" s="16" t="s">
        <v>510</v>
      </c>
      <c r="B160" s="16" t="s">
        <v>737</v>
      </c>
      <c r="C160" s="16">
        <v>3</v>
      </c>
      <c r="D160" s="21" t="s">
        <v>882</v>
      </c>
      <c r="E160" s="16">
        <v>10</v>
      </c>
      <c r="F160">
        <f t="shared" si="13"/>
        <v>0</v>
      </c>
      <c r="G160" s="36"/>
      <c r="H160" s="36"/>
      <c r="I160" s="36"/>
      <c r="J160" s="36"/>
      <c r="K160" s="36"/>
      <c r="L160" s="36"/>
      <c r="M160" s="36"/>
      <c r="N160" s="36"/>
      <c r="O160" s="36"/>
      <c r="P160" s="36"/>
      <c r="Q160" s="36"/>
      <c r="R160" s="36"/>
      <c r="S160" s="36"/>
      <c r="T160" s="36"/>
      <c r="U160" s="36"/>
      <c r="V160" s="36"/>
      <c r="W160" s="36"/>
      <c r="X160" s="36"/>
    </row>
    <row r="161" spans="1:24">
      <c r="A161" s="16"/>
      <c r="B161" s="16"/>
      <c r="C161" s="16"/>
      <c r="D161" s="21"/>
      <c r="E161" s="16"/>
      <c r="F161">
        <f t="shared" ref="F161" si="14" xml:space="preserve"> COUNTA(G161:AJ161)</f>
        <v>0</v>
      </c>
      <c r="G161" s="36"/>
      <c r="H161" s="36"/>
      <c r="I161" s="36"/>
      <c r="J161" s="36"/>
      <c r="K161" s="36"/>
      <c r="L161" s="36"/>
      <c r="M161" s="36"/>
      <c r="N161" s="36"/>
      <c r="O161" s="36"/>
      <c r="P161" s="36"/>
      <c r="Q161" s="36"/>
      <c r="R161" s="36"/>
      <c r="S161" s="36"/>
      <c r="T161" s="36"/>
      <c r="U161" s="36"/>
      <c r="V161" s="36"/>
      <c r="W161" s="36"/>
      <c r="X161" s="36"/>
    </row>
    <row r="162" spans="1:24">
      <c r="A162" s="16" t="s">
        <v>510</v>
      </c>
      <c r="B162" s="16" t="s">
        <v>597</v>
      </c>
      <c r="C162" s="16">
        <v>0</v>
      </c>
      <c r="D162" s="21">
        <v>0</v>
      </c>
      <c r="E162" s="16"/>
      <c r="G162" s="36"/>
      <c r="H162" s="36"/>
      <c r="I162" s="36"/>
      <c r="J162" s="36"/>
      <c r="K162" s="36"/>
      <c r="L162" s="36"/>
      <c r="M162" s="36"/>
      <c r="N162" s="36"/>
      <c r="O162" s="36"/>
      <c r="P162" s="36"/>
      <c r="Q162" s="36"/>
      <c r="R162" s="36"/>
      <c r="S162" s="36"/>
      <c r="T162" s="36"/>
      <c r="U162" s="36"/>
      <c r="V162" s="36"/>
      <c r="W162" s="36"/>
      <c r="X162" s="36"/>
    </row>
    <row r="163" spans="1:24">
      <c r="A163" s="16" t="s">
        <v>510</v>
      </c>
      <c r="B163" s="16" t="s">
        <v>597</v>
      </c>
      <c r="C163" s="16">
        <v>3</v>
      </c>
      <c r="D163" s="16" t="s">
        <v>880</v>
      </c>
      <c r="E163" s="16">
        <v>1</v>
      </c>
      <c r="F163">
        <f t="shared" ref="F163:F174" si="15" xml:space="preserve"> COUNTA(G163:AJ163)</f>
        <v>0</v>
      </c>
      <c r="G163" s="36"/>
      <c r="H163" s="36"/>
      <c r="I163" s="36"/>
      <c r="J163" s="36"/>
      <c r="K163" s="36"/>
      <c r="L163" s="36"/>
      <c r="M163" s="36"/>
      <c r="N163" s="36"/>
      <c r="O163" s="36"/>
      <c r="P163" s="36"/>
      <c r="Q163" s="36"/>
      <c r="R163" s="36"/>
      <c r="S163" s="36"/>
      <c r="T163" s="36"/>
      <c r="U163" s="36"/>
      <c r="V163" s="36"/>
      <c r="W163" s="36"/>
      <c r="X163" s="36"/>
    </row>
    <row r="164" spans="1:24">
      <c r="A164" s="16" t="s">
        <v>510</v>
      </c>
      <c r="B164" s="16" t="s">
        <v>597</v>
      </c>
      <c r="C164" s="16">
        <v>3</v>
      </c>
      <c r="D164" s="21" t="s">
        <v>882</v>
      </c>
      <c r="E164" s="16">
        <v>2</v>
      </c>
      <c r="F164">
        <f t="shared" si="15"/>
        <v>3</v>
      </c>
      <c r="G164" s="43" t="s">
        <v>1299</v>
      </c>
      <c r="H164" s="43" t="s">
        <v>1299</v>
      </c>
      <c r="I164" s="43" t="s">
        <v>1299</v>
      </c>
      <c r="J164" s="36"/>
      <c r="K164" s="36"/>
      <c r="L164" s="36"/>
      <c r="M164" s="36"/>
      <c r="N164" s="36"/>
      <c r="O164" s="36"/>
      <c r="P164" s="36"/>
      <c r="Q164" s="36"/>
      <c r="R164" s="36"/>
      <c r="S164" s="36"/>
      <c r="T164" s="36"/>
      <c r="U164" s="36"/>
      <c r="V164" s="36"/>
      <c r="W164" s="36"/>
      <c r="X164" s="36"/>
    </row>
    <row r="165" spans="1:24">
      <c r="A165" s="16" t="s">
        <v>510</v>
      </c>
      <c r="B165" s="16" t="s">
        <v>597</v>
      </c>
      <c r="C165" s="16">
        <v>3</v>
      </c>
      <c r="D165" s="21" t="s">
        <v>880</v>
      </c>
      <c r="E165" s="16">
        <v>3</v>
      </c>
      <c r="F165">
        <f t="shared" si="15"/>
        <v>0</v>
      </c>
      <c r="G165" s="36"/>
      <c r="H165" s="36"/>
      <c r="I165" s="36"/>
      <c r="J165" s="36"/>
      <c r="K165" s="36"/>
      <c r="L165" s="36"/>
      <c r="M165" s="36"/>
      <c r="N165" s="36"/>
      <c r="O165" s="36"/>
      <c r="P165" s="36"/>
      <c r="Q165" s="36"/>
      <c r="R165" s="36"/>
      <c r="S165" s="36"/>
      <c r="T165" s="36"/>
      <c r="U165" s="36"/>
      <c r="V165" s="36"/>
      <c r="W165" s="36"/>
      <c r="X165" s="36"/>
    </row>
    <row r="166" spans="1:24">
      <c r="A166" s="16" t="s">
        <v>510</v>
      </c>
      <c r="B166" s="16" t="s">
        <v>597</v>
      </c>
      <c r="C166" s="16">
        <v>3</v>
      </c>
      <c r="D166" s="16" t="s">
        <v>880</v>
      </c>
      <c r="E166" s="16">
        <v>4</v>
      </c>
      <c r="F166">
        <f t="shared" si="15"/>
        <v>0</v>
      </c>
      <c r="G166" s="36"/>
      <c r="H166" s="36"/>
      <c r="I166" s="36"/>
      <c r="J166" s="36"/>
      <c r="K166" s="36"/>
      <c r="L166" s="36"/>
      <c r="M166" s="36"/>
      <c r="N166" s="36"/>
      <c r="O166" s="36"/>
      <c r="P166" s="36"/>
      <c r="Q166" s="36"/>
      <c r="R166" s="36"/>
      <c r="S166" s="36"/>
      <c r="T166" s="36"/>
      <c r="U166" s="36"/>
      <c r="V166" s="36"/>
      <c r="W166" s="36"/>
      <c r="X166" s="36"/>
    </row>
    <row r="167" spans="1:24">
      <c r="A167" s="16" t="s">
        <v>510</v>
      </c>
      <c r="B167" s="16" t="s">
        <v>597</v>
      </c>
      <c r="C167" s="16">
        <v>3</v>
      </c>
      <c r="D167" s="21" t="s">
        <v>880</v>
      </c>
      <c r="E167" s="16">
        <v>5</v>
      </c>
      <c r="F167">
        <f t="shared" si="15"/>
        <v>0</v>
      </c>
      <c r="G167" s="36"/>
      <c r="H167" s="36"/>
      <c r="I167" s="36"/>
      <c r="J167" s="36"/>
      <c r="K167" s="36"/>
      <c r="L167" s="36"/>
      <c r="M167" s="36"/>
      <c r="N167" s="36"/>
      <c r="O167" s="36"/>
      <c r="P167" s="36"/>
      <c r="Q167" s="36"/>
      <c r="R167" s="36"/>
      <c r="S167" s="36"/>
      <c r="T167" s="36"/>
      <c r="U167" s="36"/>
      <c r="V167" s="36"/>
      <c r="W167" s="36"/>
      <c r="X167" s="36"/>
    </row>
    <row r="168" spans="1:24">
      <c r="A168" s="16" t="s">
        <v>510</v>
      </c>
      <c r="B168" s="16" t="s">
        <v>597</v>
      </c>
      <c r="C168" s="16">
        <v>3</v>
      </c>
      <c r="D168" s="21" t="s">
        <v>880</v>
      </c>
      <c r="E168" s="16">
        <v>6</v>
      </c>
      <c r="F168">
        <f t="shared" si="15"/>
        <v>1</v>
      </c>
      <c r="G168" s="36"/>
      <c r="H168" s="43" t="s">
        <v>1299</v>
      </c>
      <c r="I168" s="36"/>
      <c r="J168" s="36"/>
      <c r="K168" s="36"/>
      <c r="L168" s="36"/>
      <c r="M168" s="36"/>
      <c r="N168" s="36"/>
      <c r="O168" s="36"/>
      <c r="P168" s="36"/>
      <c r="Q168" s="36"/>
      <c r="R168" s="36"/>
      <c r="S168" s="36"/>
      <c r="T168" s="36"/>
      <c r="U168" s="36"/>
      <c r="V168" s="36"/>
      <c r="W168" s="36"/>
      <c r="X168" s="36"/>
    </row>
    <row r="169" spans="1:24">
      <c r="A169" s="16" t="s">
        <v>510</v>
      </c>
      <c r="B169" s="16" t="s">
        <v>597</v>
      </c>
      <c r="C169" s="16">
        <v>3</v>
      </c>
      <c r="D169" s="21" t="s">
        <v>881</v>
      </c>
      <c r="E169" s="16">
        <v>7</v>
      </c>
      <c r="F169">
        <f t="shared" si="15"/>
        <v>0</v>
      </c>
      <c r="G169" s="36"/>
      <c r="H169" s="36"/>
      <c r="I169" s="36"/>
      <c r="J169" s="36"/>
      <c r="K169" s="36"/>
      <c r="L169" s="36"/>
      <c r="M169" s="36"/>
      <c r="N169" s="36"/>
      <c r="O169" s="36"/>
      <c r="P169" s="36"/>
      <c r="Q169" s="36"/>
      <c r="R169" s="36"/>
      <c r="S169" s="36"/>
      <c r="T169" s="36"/>
      <c r="U169" s="36"/>
      <c r="V169" s="36"/>
      <c r="W169" s="36"/>
      <c r="X169" s="36"/>
    </row>
    <row r="170" spans="1:24">
      <c r="A170" s="16" t="s">
        <v>510</v>
      </c>
      <c r="B170" s="16" t="s">
        <v>597</v>
      </c>
      <c r="C170" s="16">
        <v>3</v>
      </c>
      <c r="D170" s="21" t="s">
        <v>880</v>
      </c>
      <c r="E170" s="16">
        <v>8</v>
      </c>
      <c r="F170">
        <f t="shared" si="15"/>
        <v>1</v>
      </c>
      <c r="G170" s="36"/>
      <c r="H170" s="36"/>
      <c r="I170" s="36"/>
      <c r="J170" s="36"/>
      <c r="K170" s="36"/>
      <c r="L170" s="36" t="s">
        <v>1299</v>
      </c>
      <c r="M170" s="36"/>
      <c r="N170" s="36"/>
      <c r="O170" s="36"/>
      <c r="P170" s="36"/>
      <c r="Q170" s="36"/>
      <c r="R170" s="36"/>
      <c r="S170" s="36"/>
      <c r="T170" s="36"/>
      <c r="U170" s="36"/>
      <c r="V170" s="36"/>
      <c r="W170" s="36"/>
      <c r="X170" s="36"/>
    </row>
    <row r="171" spans="1:24">
      <c r="A171" s="16" t="s">
        <v>510</v>
      </c>
      <c r="B171" s="16" t="s">
        <v>597</v>
      </c>
      <c r="C171" s="16">
        <v>3</v>
      </c>
      <c r="D171" s="21" t="s">
        <v>880</v>
      </c>
      <c r="E171" s="16">
        <v>9</v>
      </c>
      <c r="F171">
        <f t="shared" si="15"/>
        <v>1</v>
      </c>
      <c r="G171" s="36"/>
      <c r="H171" s="36"/>
      <c r="I171" s="36"/>
      <c r="J171" s="36"/>
      <c r="K171" s="36"/>
      <c r="L171" s="36" t="s">
        <v>1299</v>
      </c>
      <c r="M171" s="36"/>
      <c r="N171" s="36"/>
      <c r="O171" s="36"/>
      <c r="P171" s="36"/>
      <c r="Q171" s="36"/>
      <c r="R171" s="36"/>
      <c r="S171" s="36"/>
      <c r="T171" s="36"/>
      <c r="U171" s="36"/>
      <c r="V171" s="36"/>
      <c r="W171" s="36"/>
      <c r="X171" s="36"/>
    </row>
    <row r="172" spans="1:24">
      <c r="A172" s="16" t="s">
        <v>510</v>
      </c>
      <c r="B172" s="16" t="s">
        <v>597</v>
      </c>
      <c r="C172" s="16">
        <v>3</v>
      </c>
      <c r="D172" s="21" t="s">
        <v>882</v>
      </c>
      <c r="E172" s="16">
        <v>10</v>
      </c>
      <c r="F172">
        <f t="shared" si="15"/>
        <v>1</v>
      </c>
      <c r="G172" s="36"/>
      <c r="H172" s="36"/>
      <c r="I172" s="36"/>
      <c r="J172" s="36"/>
      <c r="K172" s="36"/>
      <c r="L172" s="36" t="s">
        <v>1299</v>
      </c>
      <c r="M172" s="36"/>
      <c r="N172" s="36"/>
      <c r="O172" s="36"/>
      <c r="P172" s="36"/>
      <c r="Q172" s="36"/>
      <c r="R172" s="36"/>
      <c r="S172" s="36"/>
      <c r="T172" s="36"/>
      <c r="U172" s="36"/>
      <c r="V172" s="36"/>
      <c r="W172" s="36"/>
      <c r="X172" s="36"/>
    </row>
    <row r="173" spans="1:24">
      <c r="A173" s="16" t="s">
        <v>510</v>
      </c>
      <c r="B173" s="16" t="s">
        <v>597</v>
      </c>
      <c r="C173" s="16">
        <v>3</v>
      </c>
      <c r="D173" s="21" t="s">
        <v>880</v>
      </c>
      <c r="E173" s="16">
        <v>11</v>
      </c>
      <c r="F173">
        <f t="shared" si="15"/>
        <v>4</v>
      </c>
      <c r="G173" s="43" t="s">
        <v>1299</v>
      </c>
      <c r="H173" s="43" t="s">
        <v>1299</v>
      </c>
      <c r="I173" s="43" t="s">
        <v>1299</v>
      </c>
      <c r="J173" s="36"/>
      <c r="K173" s="36"/>
      <c r="L173" s="36" t="s">
        <v>1299</v>
      </c>
      <c r="M173" s="36"/>
      <c r="N173" s="36"/>
      <c r="O173" s="36"/>
      <c r="P173" s="36"/>
      <c r="Q173" s="36"/>
      <c r="R173" s="36"/>
      <c r="S173" s="36"/>
      <c r="T173" s="36"/>
      <c r="U173" s="36"/>
      <c r="V173" s="36"/>
      <c r="W173" s="36"/>
      <c r="X173" s="36"/>
    </row>
    <row r="174" spans="1:24">
      <c r="A174" s="16" t="s">
        <v>510</v>
      </c>
      <c r="B174" s="16" t="s">
        <v>597</v>
      </c>
      <c r="C174" s="16">
        <v>3</v>
      </c>
      <c r="D174" s="21" t="s">
        <v>881</v>
      </c>
      <c r="E174" s="16">
        <v>12</v>
      </c>
      <c r="F174">
        <f t="shared" si="15"/>
        <v>1</v>
      </c>
      <c r="G174" s="36"/>
      <c r="H174" s="36"/>
      <c r="I174" s="36"/>
      <c r="J174" s="36"/>
      <c r="K174" s="36"/>
      <c r="L174" s="36" t="s">
        <v>1299</v>
      </c>
      <c r="M174" s="36"/>
      <c r="N174" s="36"/>
      <c r="O174" s="36"/>
      <c r="P174" s="36"/>
      <c r="Q174" s="36"/>
      <c r="R174" s="36"/>
      <c r="S174" s="36"/>
      <c r="T174" s="36"/>
      <c r="U174" s="36"/>
      <c r="V174" s="36"/>
      <c r="W174" s="36"/>
      <c r="X174" s="36"/>
    </row>
    <row r="175" spans="1:24">
      <c r="A175" s="16"/>
      <c r="B175" s="16"/>
      <c r="C175" s="16"/>
      <c r="D175" s="21"/>
      <c r="E175" s="16"/>
      <c r="F175">
        <f t="shared" ref="F175" si="16" xml:space="preserve"> COUNTA(G175:AJ175)</f>
        <v>0</v>
      </c>
      <c r="G175" s="36"/>
      <c r="H175" s="36"/>
      <c r="I175" s="36"/>
      <c r="J175" s="36"/>
      <c r="K175" s="36"/>
      <c r="L175" s="36"/>
      <c r="M175" s="36"/>
      <c r="N175" s="36"/>
      <c r="O175" s="36"/>
      <c r="P175" s="36"/>
      <c r="Q175" s="36"/>
      <c r="R175" s="36"/>
      <c r="S175" s="36"/>
      <c r="T175" s="36"/>
      <c r="U175" s="36"/>
      <c r="V175" s="36"/>
      <c r="W175" s="36"/>
      <c r="X175" s="36"/>
    </row>
    <row r="176" spans="1:24">
      <c r="A176" s="16" t="s">
        <v>510</v>
      </c>
      <c r="B176" s="16" t="s">
        <v>816</v>
      </c>
      <c r="C176" s="16">
        <v>0</v>
      </c>
      <c r="D176" s="21">
        <v>0</v>
      </c>
      <c r="E176" s="16"/>
      <c r="G176" s="36"/>
      <c r="H176" s="36"/>
      <c r="I176" s="36"/>
      <c r="J176" s="36"/>
      <c r="K176" s="36"/>
      <c r="L176" s="36"/>
      <c r="M176" s="36"/>
      <c r="N176" s="36"/>
      <c r="O176" s="36"/>
      <c r="P176" s="36"/>
      <c r="Q176" s="36"/>
      <c r="R176" s="36"/>
      <c r="S176" s="36"/>
      <c r="T176" s="36"/>
      <c r="U176" s="36"/>
      <c r="V176" s="36"/>
      <c r="W176" s="36"/>
      <c r="X176" s="36"/>
    </row>
    <row r="177" spans="1:24" ht="15.75">
      <c r="A177" s="16" t="s">
        <v>510</v>
      </c>
      <c r="B177" s="16" t="s">
        <v>816</v>
      </c>
      <c r="C177" s="16">
        <v>3</v>
      </c>
      <c r="D177" s="22" t="s">
        <v>882</v>
      </c>
      <c r="E177" s="16">
        <v>1</v>
      </c>
      <c r="F177">
        <f t="shared" ref="F177:F182" si="17" xml:space="preserve"> COUNTA(G177:AJ177)</f>
        <v>0</v>
      </c>
      <c r="G177" s="36"/>
      <c r="H177" s="36"/>
      <c r="I177" s="36"/>
      <c r="J177" s="36"/>
      <c r="K177" s="36"/>
      <c r="L177" s="36"/>
      <c r="M177" s="36"/>
      <c r="N177" s="36"/>
      <c r="O177" s="36"/>
      <c r="P177" s="36"/>
      <c r="Q177" s="36"/>
      <c r="R177" s="36"/>
      <c r="S177" s="36"/>
      <c r="T177" s="36"/>
      <c r="U177" s="36"/>
      <c r="V177" s="36"/>
      <c r="W177" s="36"/>
      <c r="X177" s="36"/>
    </row>
    <row r="178" spans="1:24">
      <c r="A178" s="16" t="s">
        <v>510</v>
      </c>
      <c r="B178" s="16" t="s">
        <v>816</v>
      </c>
      <c r="C178" s="16">
        <v>3</v>
      </c>
      <c r="D178" s="21" t="s">
        <v>881</v>
      </c>
      <c r="E178" s="16">
        <v>2</v>
      </c>
      <c r="F178">
        <f t="shared" si="17"/>
        <v>0</v>
      </c>
      <c r="G178" s="36"/>
      <c r="H178" s="36"/>
      <c r="I178" s="36"/>
      <c r="J178" s="36"/>
      <c r="K178" s="36"/>
      <c r="L178" s="36"/>
      <c r="M178" s="36"/>
      <c r="N178" s="36"/>
      <c r="O178" s="36"/>
      <c r="P178" s="36"/>
      <c r="Q178" s="36"/>
      <c r="R178" s="36"/>
      <c r="S178" s="36"/>
      <c r="T178" s="36"/>
      <c r="U178" s="36"/>
      <c r="V178" s="36"/>
      <c r="W178" s="36"/>
      <c r="X178" s="36"/>
    </row>
    <row r="179" spans="1:24">
      <c r="A179" s="16" t="s">
        <v>510</v>
      </c>
      <c r="B179" s="16" t="s">
        <v>816</v>
      </c>
      <c r="C179" s="16">
        <v>3</v>
      </c>
      <c r="D179" s="21" t="s">
        <v>880</v>
      </c>
      <c r="E179" s="16">
        <v>3</v>
      </c>
      <c r="F179">
        <f t="shared" si="17"/>
        <v>0</v>
      </c>
      <c r="G179" s="36"/>
      <c r="H179" s="36"/>
      <c r="I179" s="36"/>
      <c r="J179" s="36"/>
      <c r="K179" s="36"/>
      <c r="L179" s="36"/>
      <c r="M179" s="36"/>
      <c r="N179" s="36"/>
      <c r="O179" s="36"/>
      <c r="P179" s="36"/>
      <c r="Q179" s="36"/>
      <c r="R179" s="36"/>
      <c r="S179" s="36"/>
      <c r="T179" s="36"/>
      <c r="U179" s="36"/>
      <c r="V179" s="36"/>
      <c r="W179" s="36"/>
      <c r="X179" s="36"/>
    </row>
    <row r="180" spans="1:24">
      <c r="A180" s="16" t="s">
        <v>510</v>
      </c>
      <c r="B180" s="16" t="s">
        <v>816</v>
      </c>
      <c r="C180" s="16">
        <v>3</v>
      </c>
      <c r="D180" s="21" t="s">
        <v>882</v>
      </c>
      <c r="E180" s="16">
        <v>4</v>
      </c>
      <c r="F180">
        <f t="shared" si="17"/>
        <v>0</v>
      </c>
      <c r="G180" s="36"/>
      <c r="H180" s="36"/>
      <c r="I180" s="36"/>
      <c r="J180" s="36"/>
      <c r="K180" s="36"/>
      <c r="L180" s="36"/>
      <c r="M180" s="36"/>
      <c r="N180" s="36"/>
      <c r="O180" s="36"/>
      <c r="P180" s="36"/>
      <c r="Q180" s="36"/>
      <c r="R180" s="36"/>
      <c r="S180" s="36"/>
      <c r="T180" s="36"/>
      <c r="U180" s="36"/>
      <c r="V180" s="36"/>
      <c r="W180" s="36"/>
      <c r="X180" s="36"/>
    </row>
    <row r="181" spans="1:24">
      <c r="A181" s="16" t="s">
        <v>510</v>
      </c>
      <c r="B181" s="16" t="s">
        <v>816</v>
      </c>
      <c r="C181" s="16">
        <v>3</v>
      </c>
      <c r="D181" s="21" t="s">
        <v>882</v>
      </c>
      <c r="E181" s="16">
        <v>5</v>
      </c>
      <c r="F181">
        <f t="shared" si="17"/>
        <v>0</v>
      </c>
      <c r="G181" s="36"/>
      <c r="H181" s="36"/>
      <c r="I181" s="36"/>
      <c r="J181" s="36"/>
      <c r="K181" s="36"/>
      <c r="L181" s="36"/>
      <c r="M181" s="36"/>
      <c r="N181" s="36"/>
      <c r="O181" s="36"/>
      <c r="P181" s="36"/>
      <c r="Q181" s="36"/>
      <c r="R181" s="36"/>
      <c r="S181" s="36"/>
      <c r="T181" s="36"/>
      <c r="U181" s="36"/>
      <c r="V181" s="36"/>
      <c r="W181" s="36"/>
      <c r="X181" s="36"/>
    </row>
    <row r="182" spans="1:24">
      <c r="A182" s="16" t="s">
        <v>510</v>
      </c>
      <c r="B182" s="16" t="s">
        <v>816</v>
      </c>
      <c r="C182" s="16">
        <v>3</v>
      </c>
      <c r="D182" s="21" t="s">
        <v>880</v>
      </c>
      <c r="E182" s="16">
        <v>6</v>
      </c>
      <c r="F182">
        <f t="shared" si="17"/>
        <v>0</v>
      </c>
      <c r="G182" s="36"/>
      <c r="H182" s="36"/>
      <c r="I182" s="36"/>
      <c r="J182" s="36"/>
      <c r="K182" s="36"/>
      <c r="L182" s="36"/>
      <c r="M182" s="36"/>
      <c r="N182" s="36"/>
      <c r="O182" s="36"/>
      <c r="P182" s="36"/>
      <c r="Q182" s="36"/>
      <c r="R182" s="36"/>
      <c r="S182" s="36"/>
      <c r="T182" s="36"/>
      <c r="U182" s="36"/>
      <c r="V182" s="36"/>
      <c r="W182" s="36"/>
      <c r="X182" s="36"/>
    </row>
    <row r="183" spans="1:24">
      <c r="A183" s="16"/>
      <c r="B183" s="16"/>
      <c r="C183" s="16"/>
      <c r="D183" s="21"/>
      <c r="E183" s="16"/>
      <c r="F183">
        <f t="shared" ref="F183" si="18" xml:space="preserve"> COUNTA(G183:AJ183)</f>
        <v>0</v>
      </c>
      <c r="G183" s="36"/>
      <c r="H183" s="36"/>
      <c r="I183" s="36"/>
      <c r="J183" s="36"/>
      <c r="K183" s="36"/>
      <c r="L183" s="36"/>
      <c r="M183" s="36"/>
      <c r="N183" s="36"/>
      <c r="O183" s="36"/>
      <c r="P183" s="36"/>
      <c r="Q183" s="36"/>
      <c r="R183" s="36"/>
      <c r="S183" s="36"/>
      <c r="T183" s="36"/>
      <c r="U183" s="36"/>
      <c r="V183" s="36"/>
      <c r="W183" s="36"/>
      <c r="X183" s="36"/>
    </row>
    <row r="184" spans="1:24">
      <c r="A184" s="16" t="s">
        <v>510</v>
      </c>
      <c r="B184" s="16" t="s">
        <v>132</v>
      </c>
      <c r="C184" s="16">
        <v>0</v>
      </c>
      <c r="D184" s="21">
        <v>0</v>
      </c>
      <c r="E184" s="16"/>
      <c r="G184" s="36"/>
      <c r="H184" s="36"/>
      <c r="I184" s="36"/>
      <c r="J184" s="36"/>
      <c r="K184" s="36"/>
      <c r="L184" s="36"/>
      <c r="M184" s="36"/>
      <c r="N184" s="36"/>
      <c r="O184" s="36"/>
      <c r="P184" s="36"/>
      <c r="Q184" s="36"/>
      <c r="R184" s="36"/>
      <c r="S184" s="36"/>
      <c r="T184" s="36"/>
      <c r="U184" s="36"/>
      <c r="V184" s="36"/>
      <c r="W184" s="36"/>
      <c r="X184" s="36"/>
    </row>
    <row r="185" spans="1:24" ht="15.75">
      <c r="A185" s="16" t="s">
        <v>510</v>
      </c>
      <c r="B185" s="16" t="s">
        <v>132</v>
      </c>
      <c r="C185" s="16">
        <v>3</v>
      </c>
      <c r="D185" s="22" t="s">
        <v>882</v>
      </c>
      <c r="E185" s="16">
        <v>1</v>
      </c>
      <c r="F185">
        <f t="shared" ref="F185:F191" si="19" xml:space="preserve"> COUNTA(G185:AJ185)</f>
        <v>0</v>
      </c>
      <c r="G185" s="36"/>
      <c r="H185" s="36"/>
      <c r="I185" s="36"/>
      <c r="J185" s="36"/>
      <c r="K185" s="36"/>
      <c r="L185" s="36"/>
      <c r="M185" s="36"/>
      <c r="N185" s="36"/>
      <c r="O185" s="36"/>
      <c r="P185" s="36"/>
      <c r="Q185" s="36"/>
      <c r="R185" s="36"/>
      <c r="S185" s="36"/>
      <c r="T185" s="36"/>
      <c r="U185" s="36"/>
      <c r="V185" s="36"/>
      <c r="W185" s="36"/>
      <c r="X185" s="36"/>
    </row>
    <row r="186" spans="1:24">
      <c r="A186" s="16" t="s">
        <v>510</v>
      </c>
      <c r="B186" s="16" t="s">
        <v>132</v>
      </c>
      <c r="C186" s="16">
        <v>3</v>
      </c>
      <c r="D186" s="21" t="s">
        <v>880</v>
      </c>
      <c r="E186" s="16">
        <v>2</v>
      </c>
      <c r="F186">
        <f t="shared" si="19"/>
        <v>0</v>
      </c>
      <c r="G186" s="36"/>
      <c r="H186" s="36"/>
      <c r="I186" s="36"/>
      <c r="J186" s="36"/>
      <c r="K186" s="36"/>
      <c r="L186" s="36"/>
      <c r="M186" s="36"/>
      <c r="N186" s="36"/>
      <c r="O186" s="36"/>
      <c r="P186" s="36"/>
      <c r="Q186" s="36"/>
      <c r="R186" s="36"/>
      <c r="S186" s="36"/>
      <c r="T186" s="36"/>
      <c r="U186" s="36"/>
      <c r="V186" s="36"/>
      <c r="W186" s="36"/>
      <c r="X186" s="36"/>
    </row>
    <row r="187" spans="1:24">
      <c r="A187" s="16" t="s">
        <v>510</v>
      </c>
      <c r="B187" s="16" t="s">
        <v>132</v>
      </c>
      <c r="C187" s="16">
        <v>3</v>
      </c>
      <c r="D187" s="21" t="s">
        <v>880</v>
      </c>
      <c r="E187" s="16">
        <v>3</v>
      </c>
      <c r="F187">
        <f t="shared" si="19"/>
        <v>0</v>
      </c>
      <c r="G187" s="36"/>
      <c r="H187" s="36"/>
      <c r="I187" s="36"/>
      <c r="J187" s="36"/>
      <c r="K187" s="36"/>
      <c r="L187" s="36"/>
      <c r="M187" s="36"/>
      <c r="N187" s="36"/>
      <c r="O187" s="36"/>
      <c r="P187" s="36"/>
      <c r="Q187" s="36"/>
      <c r="R187" s="36"/>
      <c r="S187" s="36"/>
      <c r="T187" s="36"/>
      <c r="U187" s="36"/>
      <c r="V187" s="36"/>
      <c r="W187" s="36"/>
      <c r="X187" s="36"/>
    </row>
    <row r="188" spans="1:24">
      <c r="A188" s="16" t="s">
        <v>510</v>
      </c>
      <c r="B188" s="16" t="s">
        <v>132</v>
      </c>
      <c r="C188" s="16">
        <v>3</v>
      </c>
      <c r="D188" s="21" t="s">
        <v>882</v>
      </c>
      <c r="E188" s="16">
        <v>4</v>
      </c>
      <c r="F188">
        <f t="shared" si="19"/>
        <v>0</v>
      </c>
      <c r="G188" s="36"/>
      <c r="H188" s="36"/>
      <c r="I188" s="36"/>
      <c r="J188" s="36"/>
      <c r="K188" s="36"/>
      <c r="L188" s="36"/>
      <c r="M188" s="36"/>
      <c r="N188" s="36"/>
      <c r="O188" s="36"/>
      <c r="P188" s="36"/>
      <c r="Q188" s="36"/>
      <c r="R188" s="36"/>
      <c r="S188" s="36"/>
      <c r="T188" s="36"/>
      <c r="U188" s="36"/>
      <c r="V188" s="36"/>
      <c r="W188" s="36"/>
      <c r="X188" s="36"/>
    </row>
    <row r="189" spans="1:24">
      <c r="A189" s="16" t="s">
        <v>510</v>
      </c>
      <c r="B189" s="16" t="s">
        <v>132</v>
      </c>
      <c r="C189" s="16">
        <v>3</v>
      </c>
      <c r="D189" s="21" t="s">
        <v>880</v>
      </c>
      <c r="E189" s="16">
        <v>5</v>
      </c>
      <c r="F189">
        <f t="shared" si="19"/>
        <v>0</v>
      </c>
      <c r="G189" s="36"/>
      <c r="H189" s="36"/>
      <c r="I189" s="36"/>
      <c r="J189" s="36"/>
      <c r="K189" s="36"/>
      <c r="L189" s="36"/>
      <c r="M189" s="36"/>
      <c r="N189" s="36"/>
      <c r="O189" s="36"/>
      <c r="P189" s="36"/>
      <c r="Q189" s="36"/>
      <c r="R189" s="36"/>
      <c r="S189" s="36"/>
      <c r="T189" s="36"/>
      <c r="U189" s="36"/>
      <c r="V189" s="36"/>
      <c r="W189" s="36"/>
      <c r="X189" s="36"/>
    </row>
    <row r="190" spans="1:24">
      <c r="A190" s="16" t="s">
        <v>510</v>
      </c>
      <c r="B190" s="16" t="s">
        <v>132</v>
      </c>
      <c r="C190" s="16">
        <v>3</v>
      </c>
      <c r="D190" s="21" t="s">
        <v>882</v>
      </c>
      <c r="E190" s="16">
        <v>6</v>
      </c>
      <c r="F190">
        <f t="shared" si="19"/>
        <v>0</v>
      </c>
      <c r="G190" s="36"/>
      <c r="H190" s="36"/>
      <c r="I190" s="36"/>
      <c r="J190" s="36"/>
      <c r="K190" s="36"/>
      <c r="L190" s="36"/>
      <c r="M190" s="36"/>
      <c r="N190" s="36"/>
      <c r="O190" s="36"/>
      <c r="P190" s="36"/>
      <c r="Q190" s="36"/>
      <c r="R190" s="36"/>
      <c r="S190" s="36"/>
      <c r="T190" s="36"/>
      <c r="U190" s="36"/>
      <c r="V190" s="36"/>
      <c r="W190" s="36"/>
      <c r="X190" s="36"/>
    </row>
    <row r="191" spans="1:24">
      <c r="A191" s="16" t="s">
        <v>510</v>
      </c>
      <c r="B191" s="16" t="s">
        <v>132</v>
      </c>
      <c r="C191" s="16">
        <v>3</v>
      </c>
      <c r="D191" s="21" t="s">
        <v>881</v>
      </c>
      <c r="E191" s="16">
        <v>7</v>
      </c>
      <c r="F191">
        <f t="shared" si="19"/>
        <v>0</v>
      </c>
      <c r="G191" s="36"/>
      <c r="H191" s="36"/>
      <c r="I191" s="36"/>
      <c r="J191" s="36"/>
      <c r="K191" s="36"/>
      <c r="L191" s="36"/>
      <c r="M191" s="36"/>
      <c r="N191" s="36"/>
      <c r="O191" s="36"/>
      <c r="P191" s="36"/>
      <c r="Q191" s="36"/>
      <c r="R191" s="36"/>
      <c r="S191" s="36"/>
      <c r="T191" s="36"/>
      <c r="U191" s="36"/>
      <c r="V191" s="36"/>
      <c r="W191" s="36"/>
      <c r="X191" s="36"/>
    </row>
    <row r="192" spans="1:24">
      <c r="A192" s="16"/>
      <c r="B192" s="16"/>
      <c r="C192" s="16"/>
      <c r="D192" s="21"/>
      <c r="E192" s="16"/>
      <c r="F192">
        <f t="shared" ref="F192" si="20" xml:space="preserve"> COUNTA(G192:AJ192)</f>
        <v>0</v>
      </c>
      <c r="G192" s="36"/>
      <c r="H192" s="36"/>
      <c r="I192" s="36"/>
      <c r="J192" s="36"/>
      <c r="K192" s="36"/>
      <c r="L192" s="36"/>
      <c r="M192" s="36"/>
      <c r="N192" s="36"/>
      <c r="O192" s="36"/>
      <c r="P192" s="36"/>
      <c r="Q192" s="36"/>
      <c r="R192" s="36"/>
      <c r="S192" s="36"/>
      <c r="T192" s="36"/>
      <c r="U192" s="36"/>
      <c r="V192" s="36"/>
      <c r="W192" s="36"/>
      <c r="X192" s="36"/>
    </row>
    <row r="193" spans="1:24">
      <c r="A193" s="16" t="s">
        <v>453</v>
      </c>
      <c r="B193" s="16" t="s">
        <v>127</v>
      </c>
      <c r="C193" s="16">
        <v>4</v>
      </c>
      <c r="D193" s="21">
        <v>0</v>
      </c>
      <c r="E193" s="16"/>
      <c r="G193" s="36"/>
      <c r="H193" s="36"/>
      <c r="I193" s="36"/>
      <c r="J193" s="36"/>
      <c r="K193" s="36"/>
      <c r="L193" s="36"/>
      <c r="M193" s="36"/>
      <c r="N193" s="36"/>
      <c r="O193" s="36"/>
      <c r="P193" s="36"/>
      <c r="Q193" s="36"/>
      <c r="R193" s="36"/>
      <c r="S193" s="36"/>
      <c r="T193" s="36"/>
      <c r="U193" s="36"/>
      <c r="V193" s="36"/>
      <c r="W193" s="36"/>
      <c r="X193" s="36"/>
    </row>
    <row r="194" spans="1:24">
      <c r="A194" s="16" t="s">
        <v>453</v>
      </c>
      <c r="B194" s="16" t="s">
        <v>127</v>
      </c>
      <c r="C194" s="16">
        <v>1</v>
      </c>
      <c r="D194" s="16" t="s">
        <v>880</v>
      </c>
      <c r="E194" s="16">
        <v>1</v>
      </c>
      <c r="F194">
        <f xml:space="preserve"> COUNTA(G194:AJ194)</f>
        <v>1</v>
      </c>
      <c r="G194" s="36"/>
      <c r="H194" s="36"/>
      <c r="I194" s="36"/>
      <c r="J194" s="43" t="s">
        <v>1299</v>
      </c>
      <c r="K194" s="36"/>
      <c r="L194" s="36"/>
      <c r="M194" s="36"/>
      <c r="N194" s="36"/>
      <c r="O194" s="36"/>
      <c r="P194" s="36"/>
      <c r="Q194" s="36"/>
      <c r="R194" s="36"/>
      <c r="S194" s="36"/>
      <c r="T194" s="36"/>
      <c r="U194" s="36"/>
      <c r="V194" s="36"/>
      <c r="W194" s="36"/>
      <c r="X194" s="36"/>
    </row>
    <row r="195" spans="1:24">
      <c r="A195" s="16" t="s">
        <v>453</v>
      </c>
      <c r="B195" s="16" t="s">
        <v>127</v>
      </c>
      <c r="C195" s="16">
        <v>1</v>
      </c>
      <c r="D195" s="16" t="s">
        <v>881</v>
      </c>
      <c r="E195" s="16">
        <v>2</v>
      </c>
      <c r="F195">
        <f xml:space="preserve"> COUNTA(G195:AJ195)</f>
        <v>1</v>
      </c>
      <c r="G195" s="36"/>
      <c r="H195" s="36"/>
      <c r="I195" s="36"/>
      <c r="J195" s="43" t="s">
        <v>1299</v>
      </c>
      <c r="K195" s="36"/>
      <c r="L195" s="36"/>
      <c r="M195" s="36"/>
      <c r="N195" s="36"/>
      <c r="O195" s="36"/>
      <c r="P195" s="36"/>
      <c r="Q195" s="36"/>
      <c r="R195" s="36"/>
      <c r="S195" s="36"/>
      <c r="T195" s="36"/>
      <c r="U195" s="36"/>
      <c r="V195" s="36"/>
      <c r="W195" s="36"/>
      <c r="X195" s="36"/>
    </row>
    <row r="196" spans="1:24">
      <c r="A196" s="16" t="s">
        <v>453</v>
      </c>
      <c r="B196" s="16" t="s">
        <v>127</v>
      </c>
      <c r="C196" s="16">
        <v>1</v>
      </c>
      <c r="D196" s="16" t="s">
        <v>882</v>
      </c>
      <c r="E196" s="16">
        <v>3</v>
      </c>
      <c r="F196">
        <f xml:space="preserve"> COUNTA(G196:AJ196)</f>
        <v>1</v>
      </c>
      <c r="G196" s="36"/>
      <c r="H196" s="36"/>
      <c r="I196" s="36"/>
      <c r="J196" s="43" t="s">
        <v>1299</v>
      </c>
      <c r="K196" s="36"/>
      <c r="L196" s="36"/>
      <c r="M196" s="36"/>
      <c r="N196" s="36"/>
      <c r="O196" s="36"/>
      <c r="P196" s="36"/>
      <c r="Q196" s="36"/>
      <c r="R196" s="36"/>
      <c r="S196" s="36"/>
      <c r="T196" s="36"/>
      <c r="U196" s="36"/>
      <c r="V196" s="36"/>
      <c r="W196" s="36"/>
      <c r="X196" s="36"/>
    </row>
    <row r="197" spans="1:24">
      <c r="A197" s="16"/>
      <c r="B197" s="16"/>
      <c r="C197" s="16"/>
      <c r="D197" s="16"/>
      <c r="E197" s="16"/>
      <c r="F197">
        <f xml:space="preserve"> COUNTA(G197:AJ197)</f>
        <v>0</v>
      </c>
      <c r="G197" s="36"/>
      <c r="H197" s="36"/>
      <c r="I197" s="36"/>
      <c r="J197" s="36"/>
      <c r="K197" s="36"/>
      <c r="L197" s="36"/>
      <c r="M197" s="36"/>
      <c r="N197" s="36"/>
      <c r="O197" s="36"/>
      <c r="P197" s="36"/>
      <c r="Q197" s="36"/>
      <c r="R197" s="36"/>
      <c r="S197" s="36"/>
      <c r="T197" s="36"/>
      <c r="U197" s="36"/>
      <c r="V197" s="36"/>
      <c r="W197" s="36"/>
      <c r="X197" s="36"/>
    </row>
    <row r="198" spans="1:24">
      <c r="A198" s="16" t="s">
        <v>453</v>
      </c>
      <c r="B198" s="16" t="s">
        <v>208</v>
      </c>
      <c r="C198" s="16">
        <v>9</v>
      </c>
      <c r="D198" s="16">
        <v>0</v>
      </c>
      <c r="E198" s="16"/>
      <c r="G198" s="36"/>
      <c r="H198" s="36"/>
      <c r="I198" s="36"/>
      <c r="J198" s="36"/>
      <c r="K198" s="36"/>
      <c r="L198" s="36"/>
      <c r="M198" s="36"/>
      <c r="N198" s="36"/>
      <c r="O198" s="36"/>
      <c r="P198" s="36"/>
      <c r="Q198" s="36"/>
      <c r="R198" s="36"/>
      <c r="S198" s="36"/>
      <c r="T198" s="36"/>
      <c r="U198" s="36"/>
      <c r="V198" s="36"/>
      <c r="W198" s="36"/>
      <c r="X198" s="36"/>
    </row>
    <row r="199" spans="1:24">
      <c r="A199" s="16" t="s">
        <v>453</v>
      </c>
      <c r="B199" s="16" t="s">
        <v>208</v>
      </c>
      <c r="C199" s="16">
        <v>1</v>
      </c>
      <c r="D199" s="16" t="s">
        <v>881</v>
      </c>
      <c r="E199" s="16">
        <v>1</v>
      </c>
      <c r="F199">
        <f t="shared" ref="F199:F204" si="21" xml:space="preserve"> COUNTA(G199:AJ199)</f>
        <v>2</v>
      </c>
      <c r="G199" s="36"/>
      <c r="H199" s="36"/>
      <c r="I199" s="36"/>
      <c r="J199" s="43" t="s">
        <v>1299</v>
      </c>
      <c r="K199" s="36"/>
      <c r="L199" s="36"/>
      <c r="M199" s="36"/>
      <c r="N199" s="36"/>
      <c r="O199" s="36"/>
      <c r="P199" s="36"/>
      <c r="Q199" s="36"/>
      <c r="R199" s="36"/>
      <c r="S199" s="45" t="s">
        <v>1299</v>
      </c>
      <c r="T199" s="36"/>
      <c r="U199" s="36"/>
      <c r="V199" s="36"/>
      <c r="W199" s="36"/>
      <c r="X199" s="36"/>
    </row>
    <row r="200" spans="1:24">
      <c r="A200" s="16" t="s">
        <v>453</v>
      </c>
      <c r="B200" s="16" t="s">
        <v>208</v>
      </c>
      <c r="C200" s="16">
        <v>1</v>
      </c>
      <c r="D200" s="16" t="s">
        <v>881</v>
      </c>
      <c r="E200" s="16">
        <v>2</v>
      </c>
      <c r="F200">
        <f t="shared" si="21"/>
        <v>3</v>
      </c>
      <c r="G200" s="36"/>
      <c r="H200" s="36"/>
      <c r="I200" s="36"/>
      <c r="J200" s="43" t="s">
        <v>1299</v>
      </c>
      <c r="K200" s="36"/>
      <c r="L200" s="36"/>
      <c r="M200" s="36"/>
      <c r="N200" s="43" t="s">
        <v>1299</v>
      </c>
      <c r="O200" s="36"/>
      <c r="P200" s="36"/>
      <c r="Q200" s="36"/>
      <c r="R200" s="36"/>
      <c r="S200" s="45" t="s">
        <v>1299</v>
      </c>
      <c r="T200" s="36"/>
      <c r="U200" s="36"/>
      <c r="V200" s="36"/>
      <c r="W200" s="36"/>
      <c r="X200" s="36"/>
    </row>
    <row r="201" spans="1:24">
      <c r="A201" s="16" t="s">
        <v>453</v>
      </c>
      <c r="B201" s="16" t="s">
        <v>208</v>
      </c>
      <c r="C201" s="16">
        <v>1</v>
      </c>
      <c r="D201" s="16" t="s">
        <v>881</v>
      </c>
      <c r="E201" s="16">
        <v>3</v>
      </c>
      <c r="F201">
        <f t="shared" si="21"/>
        <v>2</v>
      </c>
      <c r="G201" s="36"/>
      <c r="H201" s="36"/>
      <c r="I201" s="36"/>
      <c r="J201" s="43" t="s">
        <v>1299</v>
      </c>
      <c r="K201" s="36"/>
      <c r="L201" s="36"/>
      <c r="M201" s="36"/>
      <c r="N201" s="36"/>
      <c r="O201" s="36"/>
      <c r="P201" s="36"/>
      <c r="Q201" s="36"/>
      <c r="R201" s="36"/>
      <c r="S201" s="45" t="s">
        <v>1299</v>
      </c>
      <c r="T201" s="36"/>
      <c r="U201" s="36"/>
      <c r="V201" s="36"/>
      <c r="W201" s="36"/>
      <c r="X201" s="36"/>
    </row>
    <row r="202" spans="1:24">
      <c r="A202" s="16" t="s">
        <v>453</v>
      </c>
      <c r="B202" s="16" t="s">
        <v>208</v>
      </c>
      <c r="C202" s="16">
        <v>1</v>
      </c>
      <c r="D202" s="16" t="s">
        <v>881</v>
      </c>
      <c r="E202" s="16">
        <v>4</v>
      </c>
      <c r="F202">
        <f t="shared" si="21"/>
        <v>1</v>
      </c>
      <c r="G202" s="36"/>
      <c r="H202" s="36"/>
      <c r="I202" s="36"/>
      <c r="J202" s="43" t="s">
        <v>1299</v>
      </c>
      <c r="K202" s="36"/>
      <c r="L202" s="36"/>
      <c r="M202" s="36"/>
      <c r="N202" s="36"/>
      <c r="O202" s="36"/>
      <c r="P202" s="36"/>
      <c r="Q202" s="36"/>
      <c r="R202" s="36"/>
      <c r="S202" s="36"/>
      <c r="T202" s="36"/>
      <c r="U202" s="36"/>
      <c r="V202" s="36"/>
      <c r="W202" s="36"/>
      <c r="X202" s="36"/>
    </row>
    <row r="203" spans="1:24">
      <c r="A203" s="16" t="s">
        <v>453</v>
      </c>
      <c r="B203" s="16" t="s">
        <v>208</v>
      </c>
      <c r="C203" s="16">
        <v>1</v>
      </c>
      <c r="D203" s="16" t="s">
        <v>881</v>
      </c>
      <c r="E203" s="16">
        <v>5</v>
      </c>
      <c r="F203">
        <f t="shared" si="21"/>
        <v>2</v>
      </c>
      <c r="G203" s="36"/>
      <c r="H203" s="36"/>
      <c r="I203" s="36"/>
      <c r="J203" s="43" t="s">
        <v>1299</v>
      </c>
      <c r="K203" s="36"/>
      <c r="L203" s="36"/>
      <c r="M203" s="36"/>
      <c r="N203" s="36"/>
      <c r="O203" s="36"/>
      <c r="P203" s="36"/>
      <c r="Q203" s="36"/>
      <c r="R203" s="36"/>
      <c r="S203" s="45" t="s">
        <v>1299</v>
      </c>
      <c r="T203" s="36"/>
      <c r="U203" s="36"/>
      <c r="V203" s="36"/>
      <c r="W203" s="36"/>
      <c r="X203" s="36"/>
    </row>
    <row r="204" spans="1:24">
      <c r="A204" s="16" t="s">
        <v>453</v>
      </c>
      <c r="B204" s="16" t="s">
        <v>208</v>
      </c>
      <c r="C204" s="16">
        <v>1</v>
      </c>
      <c r="D204" s="16" t="s">
        <v>880</v>
      </c>
      <c r="E204" s="16">
        <v>6</v>
      </c>
      <c r="F204">
        <f t="shared" si="21"/>
        <v>2</v>
      </c>
      <c r="G204" s="36"/>
      <c r="H204" s="36"/>
      <c r="I204" s="36"/>
      <c r="J204" s="43" t="s">
        <v>1299</v>
      </c>
      <c r="K204" s="36"/>
      <c r="L204" s="36"/>
      <c r="M204" s="36"/>
      <c r="N204" s="36"/>
      <c r="O204" s="36"/>
      <c r="P204" s="36"/>
      <c r="Q204" s="36"/>
      <c r="R204" s="36"/>
      <c r="S204" s="45" t="s">
        <v>1299</v>
      </c>
      <c r="T204" s="36"/>
      <c r="U204" s="36"/>
      <c r="V204" s="36"/>
      <c r="W204" s="36"/>
      <c r="X204" s="36"/>
    </row>
    <row r="205" spans="1:24">
      <c r="A205" s="16"/>
      <c r="B205" s="16"/>
      <c r="C205" s="16"/>
      <c r="D205" s="16"/>
      <c r="E205" s="16"/>
      <c r="F205">
        <f t="shared" ref="F205" si="22" xml:space="preserve"> COUNTA(G205:AJ205)</f>
        <v>0</v>
      </c>
      <c r="G205" s="36"/>
      <c r="H205" s="36"/>
      <c r="I205" s="36"/>
      <c r="J205" s="36"/>
      <c r="K205" s="36"/>
      <c r="L205" s="36"/>
      <c r="M205" s="36"/>
      <c r="N205" s="36"/>
      <c r="O205" s="36"/>
      <c r="P205" s="36"/>
      <c r="Q205" s="36"/>
      <c r="R205" s="36"/>
      <c r="S205" s="36"/>
      <c r="T205" s="36"/>
      <c r="U205" s="36"/>
      <c r="V205" s="36"/>
      <c r="W205" s="36"/>
      <c r="X205" s="36"/>
    </row>
    <row r="206" spans="1:24">
      <c r="A206" s="16" t="s">
        <v>453</v>
      </c>
      <c r="B206" s="16" t="s">
        <v>58</v>
      </c>
      <c r="C206" s="16">
        <v>10</v>
      </c>
      <c r="D206" s="16">
        <v>1</v>
      </c>
      <c r="E206" s="16"/>
      <c r="G206" s="36"/>
      <c r="H206" s="36"/>
      <c r="I206" s="36"/>
      <c r="J206" s="36"/>
      <c r="K206" s="36"/>
      <c r="L206" s="36"/>
      <c r="M206" s="36"/>
      <c r="N206" s="36"/>
      <c r="O206" s="36"/>
      <c r="P206" s="36"/>
      <c r="Q206" s="36"/>
      <c r="R206" s="36"/>
      <c r="S206" s="36"/>
      <c r="T206" s="36"/>
      <c r="U206" s="36"/>
      <c r="V206" s="36"/>
      <c r="W206" s="36"/>
      <c r="X206" s="36"/>
    </row>
    <row r="207" spans="1:24">
      <c r="A207" s="16" t="s">
        <v>453</v>
      </c>
      <c r="B207" s="16" t="s">
        <v>58</v>
      </c>
      <c r="C207" s="16">
        <v>1</v>
      </c>
      <c r="D207" s="16" t="s">
        <v>880</v>
      </c>
      <c r="E207" s="16">
        <v>1</v>
      </c>
      <c r="F207">
        <f t="shared" ref="F207:F213" si="23" xml:space="preserve"> COUNTA(G207:AJ207)</f>
        <v>2</v>
      </c>
      <c r="G207" s="36"/>
      <c r="H207" s="36"/>
      <c r="I207" s="36"/>
      <c r="J207" s="43" t="s">
        <v>1299</v>
      </c>
      <c r="K207" s="36"/>
      <c r="L207" s="36"/>
      <c r="M207" s="36"/>
      <c r="N207" s="43" t="s">
        <v>1299</v>
      </c>
      <c r="O207" s="36"/>
      <c r="P207" s="36"/>
      <c r="Q207" s="36"/>
      <c r="R207" s="36"/>
      <c r="S207" s="36"/>
      <c r="T207" s="36"/>
      <c r="U207" s="36"/>
      <c r="V207" s="36"/>
      <c r="W207" s="36"/>
      <c r="X207" s="36"/>
    </row>
    <row r="208" spans="1:24">
      <c r="A208" s="16" t="s">
        <v>453</v>
      </c>
      <c r="B208" s="16" t="s">
        <v>58</v>
      </c>
      <c r="C208" s="16">
        <v>1</v>
      </c>
      <c r="D208" s="16" t="s">
        <v>881</v>
      </c>
      <c r="E208" s="16">
        <v>2</v>
      </c>
      <c r="F208">
        <f t="shared" si="23"/>
        <v>2</v>
      </c>
      <c r="G208" s="36"/>
      <c r="H208" s="36"/>
      <c r="I208" s="36"/>
      <c r="J208" s="43" t="s">
        <v>1299</v>
      </c>
      <c r="K208" s="36"/>
      <c r="L208" s="36"/>
      <c r="M208" s="36"/>
      <c r="N208" s="43" t="s">
        <v>1299</v>
      </c>
      <c r="O208" s="36"/>
      <c r="P208" s="36"/>
      <c r="Q208" s="36"/>
      <c r="R208" s="36"/>
      <c r="S208" s="36"/>
      <c r="T208" s="36"/>
      <c r="U208" s="36"/>
      <c r="V208" s="36"/>
      <c r="W208" s="36"/>
      <c r="X208" s="36"/>
    </row>
    <row r="209" spans="1:24">
      <c r="A209" s="16" t="s">
        <v>453</v>
      </c>
      <c r="B209" s="16" t="s">
        <v>58</v>
      </c>
      <c r="C209" s="16">
        <v>1</v>
      </c>
      <c r="D209" s="16" t="s">
        <v>881</v>
      </c>
      <c r="E209" s="16">
        <v>3</v>
      </c>
      <c r="F209">
        <f t="shared" si="23"/>
        <v>2</v>
      </c>
      <c r="G209" s="36"/>
      <c r="H209" s="36"/>
      <c r="I209" s="36"/>
      <c r="J209" s="43" t="s">
        <v>1299</v>
      </c>
      <c r="K209" s="36"/>
      <c r="L209" s="36"/>
      <c r="M209" s="36"/>
      <c r="N209" s="43" t="s">
        <v>1299</v>
      </c>
      <c r="O209" s="36"/>
      <c r="P209" s="36"/>
      <c r="Q209" s="36"/>
      <c r="R209" s="36"/>
      <c r="S209" s="36"/>
      <c r="T209" s="36"/>
      <c r="U209" s="36"/>
      <c r="V209" s="36"/>
      <c r="W209" s="36"/>
      <c r="X209" s="36"/>
    </row>
    <row r="210" spans="1:24">
      <c r="A210" s="16" t="s">
        <v>453</v>
      </c>
      <c r="B210" s="16" t="s">
        <v>58</v>
      </c>
      <c r="C210" s="16">
        <v>1</v>
      </c>
      <c r="D210" s="16" t="s">
        <v>882</v>
      </c>
      <c r="E210" s="16">
        <v>4</v>
      </c>
      <c r="F210">
        <f t="shared" si="23"/>
        <v>2</v>
      </c>
      <c r="G210" s="36"/>
      <c r="H210" s="36"/>
      <c r="I210" s="36"/>
      <c r="J210" s="43" t="s">
        <v>1299</v>
      </c>
      <c r="K210" s="36"/>
      <c r="L210" s="36"/>
      <c r="M210" s="36"/>
      <c r="N210" s="43" t="s">
        <v>1299</v>
      </c>
      <c r="O210" s="36"/>
      <c r="P210" s="36"/>
      <c r="Q210" s="36"/>
      <c r="R210" s="36"/>
      <c r="S210" s="36"/>
      <c r="T210" s="36"/>
      <c r="U210" s="36"/>
      <c r="V210" s="36"/>
      <c r="W210" s="36"/>
      <c r="X210" s="36"/>
    </row>
    <row r="211" spans="1:24">
      <c r="A211" s="16" t="s">
        <v>453</v>
      </c>
      <c r="B211" s="16" t="s">
        <v>58</v>
      </c>
      <c r="C211" s="16">
        <v>1</v>
      </c>
      <c r="D211" s="16" t="s">
        <v>882</v>
      </c>
      <c r="E211" s="16">
        <v>5</v>
      </c>
      <c r="F211">
        <f t="shared" si="23"/>
        <v>2</v>
      </c>
      <c r="G211" s="36"/>
      <c r="H211" s="36"/>
      <c r="I211" s="36"/>
      <c r="J211" s="43" t="s">
        <v>1299</v>
      </c>
      <c r="K211" s="36"/>
      <c r="L211" s="36"/>
      <c r="M211" s="36"/>
      <c r="N211" s="43" t="s">
        <v>1299</v>
      </c>
      <c r="O211" s="36"/>
      <c r="P211" s="36"/>
      <c r="Q211" s="36"/>
      <c r="R211" s="36"/>
      <c r="S211" s="36"/>
      <c r="T211" s="36"/>
      <c r="U211" s="36"/>
      <c r="V211" s="36"/>
      <c r="W211" s="36"/>
      <c r="X211" s="36"/>
    </row>
    <row r="212" spans="1:24">
      <c r="A212" s="16" t="s">
        <v>453</v>
      </c>
      <c r="B212" s="16" t="s">
        <v>58</v>
      </c>
      <c r="C212" s="16">
        <v>1</v>
      </c>
      <c r="D212" s="16" t="s">
        <v>882</v>
      </c>
      <c r="E212" s="16">
        <v>6</v>
      </c>
      <c r="F212">
        <f t="shared" si="23"/>
        <v>2</v>
      </c>
      <c r="G212" s="36"/>
      <c r="H212" s="36"/>
      <c r="I212" s="36"/>
      <c r="J212" s="43" t="s">
        <v>1299</v>
      </c>
      <c r="K212" s="36"/>
      <c r="L212" s="36"/>
      <c r="M212" s="36"/>
      <c r="N212" s="43" t="s">
        <v>1299</v>
      </c>
      <c r="O212" s="36"/>
      <c r="P212" s="36"/>
      <c r="Q212" s="36"/>
      <c r="R212" s="36"/>
      <c r="S212" s="36"/>
      <c r="T212" s="36"/>
      <c r="U212" s="36"/>
      <c r="V212" s="36"/>
      <c r="W212" s="36"/>
      <c r="X212" s="36"/>
    </row>
    <row r="213" spans="1:24">
      <c r="A213" s="16" t="s">
        <v>453</v>
      </c>
      <c r="B213" s="16" t="s">
        <v>58</v>
      </c>
      <c r="C213" s="16">
        <v>2</v>
      </c>
      <c r="D213" s="16" t="s">
        <v>880</v>
      </c>
      <c r="E213" s="16">
        <v>7</v>
      </c>
      <c r="F213">
        <f t="shared" si="23"/>
        <v>1</v>
      </c>
      <c r="G213" s="36"/>
      <c r="H213" s="36"/>
      <c r="I213" s="36"/>
      <c r="J213" s="36"/>
      <c r="K213" s="36"/>
      <c r="L213" s="36"/>
      <c r="M213" s="36"/>
      <c r="N213" s="43" t="s">
        <v>1299</v>
      </c>
      <c r="O213" s="36"/>
      <c r="P213" s="36"/>
      <c r="Q213" s="36"/>
      <c r="R213" s="36"/>
      <c r="S213" s="36"/>
      <c r="T213" s="36"/>
      <c r="U213" s="36"/>
      <c r="V213" s="36"/>
      <c r="W213" s="36"/>
      <c r="X213" s="36"/>
    </row>
    <row r="214" spans="1:24">
      <c r="A214" s="16"/>
      <c r="B214" s="16"/>
      <c r="C214" s="16"/>
      <c r="D214" s="16"/>
      <c r="E214" s="16"/>
      <c r="F214">
        <f t="shared" ref="F214" si="24" xml:space="preserve"> COUNTA(G214:AJ214)</f>
        <v>0</v>
      </c>
      <c r="G214" s="36"/>
      <c r="H214" s="36"/>
      <c r="I214" s="36"/>
      <c r="J214" s="36"/>
      <c r="K214" s="36"/>
      <c r="L214" s="36"/>
      <c r="M214" s="36"/>
      <c r="N214" s="36"/>
      <c r="O214" s="36"/>
      <c r="P214" s="36"/>
      <c r="Q214" s="36"/>
      <c r="R214" s="36"/>
      <c r="S214" s="36"/>
      <c r="T214" s="36"/>
      <c r="U214" s="36"/>
      <c r="V214" s="36"/>
      <c r="W214" s="36"/>
      <c r="X214" s="36"/>
    </row>
    <row r="215" spans="1:24">
      <c r="A215" s="16" t="s">
        <v>453</v>
      </c>
      <c r="B215" s="16" t="s">
        <v>593</v>
      </c>
      <c r="C215" s="16">
        <v>5</v>
      </c>
      <c r="D215" s="16">
        <v>0</v>
      </c>
      <c r="E215" s="16"/>
      <c r="G215" s="36"/>
      <c r="H215" s="36"/>
      <c r="I215" s="36"/>
      <c r="J215" s="36"/>
      <c r="K215" s="36"/>
      <c r="L215" s="36"/>
      <c r="M215" s="36"/>
      <c r="N215" s="36"/>
      <c r="O215" s="36"/>
      <c r="P215" s="36"/>
      <c r="Q215" s="36"/>
      <c r="R215" s="36"/>
      <c r="S215" s="36"/>
      <c r="T215" s="36"/>
      <c r="U215" s="36"/>
      <c r="V215" s="36"/>
      <c r="W215" s="36"/>
      <c r="X215" s="36"/>
    </row>
    <row r="216" spans="1:24">
      <c r="A216" s="16" t="s">
        <v>453</v>
      </c>
      <c r="B216" s="16" t="s">
        <v>593</v>
      </c>
      <c r="C216" s="16">
        <v>1</v>
      </c>
      <c r="D216" s="16" t="s">
        <v>881</v>
      </c>
      <c r="E216" s="16">
        <v>1</v>
      </c>
      <c r="F216">
        <f t="shared" ref="F216:F222" si="25" xml:space="preserve"> COUNTA(G216:AJ216)</f>
        <v>2</v>
      </c>
      <c r="G216" s="36"/>
      <c r="H216" s="36"/>
      <c r="I216" s="36"/>
      <c r="J216" s="43" t="s">
        <v>1299</v>
      </c>
      <c r="K216" s="36"/>
      <c r="L216" s="36"/>
      <c r="M216" s="43" t="s">
        <v>1299</v>
      </c>
      <c r="N216" s="36"/>
      <c r="O216" s="36"/>
      <c r="P216" s="36"/>
      <c r="Q216" s="36"/>
      <c r="R216" s="36"/>
      <c r="S216" s="36"/>
      <c r="T216" s="36"/>
      <c r="U216" s="36"/>
      <c r="V216" s="36"/>
      <c r="W216" s="36"/>
      <c r="X216" s="36"/>
    </row>
    <row r="217" spans="1:24">
      <c r="A217" s="16" t="s">
        <v>453</v>
      </c>
      <c r="B217" s="16" t="s">
        <v>593</v>
      </c>
      <c r="C217" s="16">
        <v>1</v>
      </c>
      <c r="D217" s="16" t="s">
        <v>881</v>
      </c>
      <c r="E217" s="16">
        <v>2</v>
      </c>
      <c r="F217">
        <f t="shared" si="25"/>
        <v>3</v>
      </c>
      <c r="G217" s="36"/>
      <c r="H217" s="36"/>
      <c r="I217" s="36"/>
      <c r="J217" s="43" t="s">
        <v>1299</v>
      </c>
      <c r="K217" s="36"/>
      <c r="L217" s="36"/>
      <c r="M217" s="43" t="s">
        <v>1299</v>
      </c>
      <c r="N217" s="43" t="s">
        <v>1299</v>
      </c>
      <c r="O217" s="36"/>
      <c r="P217" s="36"/>
      <c r="Q217" s="36"/>
      <c r="R217" s="36"/>
      <c r="S217" s="36"/>
      <c r="T217" s="36"/>
      <c r="U217" s="36"/>
      <c r="V217" s="36"/>
      <c r="W217" s="36"/>
      <c r="X217" s="36"/>
    </row>
    <row r="218" spans="1:24">
      <c r="A218" s="16" t="s">
        <v>453</v>
      </c>
      <c r="B218" s="16" t="s">
        <v>593</v>
      </c>
      <c r="C218" s="16">
        <v>1</v>
      </c>
      <c r="D218" s="16" t="s">
        <v>881</v>
      </c>
      <c r="E218" s="16">
        <v>3</v>
      </c>
      <c r="F218">
        <f t="shared" si="25"/>
        <v>2</v>
      </c>
      <c r="G218" s="36"/>
      <c r="H218" s="36"/>
      <c r="I218" s="36"/>
      <c r="J218" s="43" t="s">
        <v>1299</v>
      </c>
      <c r="K218" s="36"/>
      <c r="L218" s="36"/>
      <c r="M218" s="43" t="s">
        <v>1299</v>
      </c>
      <c r="N218" s="36"/>
      <c r="O218" s="36"/>
      <c r="P218" s="36"/>
      <c r="Q218" s="36"/>
      <c r="R218" s="36"/>
      <c r="S218" s="36"/>
      <c r="T218" s="36"/>
      <c r="U218" s="36"/>
      <c r="V218" s="36"/>
      <c r="W218" s="36"/>
      <c r="X218" s="36"/>
    </row>
    <row r="219" spans="1:24">
      <c r="A219" s="16" t="s">
        <v>453</v>
      </c>
      <c r="B219" s="16" t="s">
        <v>593</v>
      </c>
      <c r="C219" s="16">
        <v>1</v>
      </c>
      <c r="D219" s="16" t="s">
        <v>881</v>
      </c>
      <c r="E219" s="16">
        <v>4</v>
      </c>
      <c r="F219">
        <f t="shared" si="25"/>
        <v>2</v>
      </c>
      <c r="G219" s="36"/>
      <c r="H219" s="36"/>
      <c r="I219" s="36"/>
      <c r="J219" s="43" t="s">
        <v>1299</v>
      </c>
      <c r="K219" s="36"/>
      <c r="L219" s="36"/>
      <c r="M219" s="43" t="s">
        <v>1299</v>
      </c>
      <c r="N219" s="36"/>
      <c r="O219" s="36"/>
      <c r="P219" s="36"/>
      <c r="Q219" s="36"/>
      <c r="R219" s="36"/>
      <c r="S219" s="36"/>
      <c r="T219" s="36"/>
      <c r="U219" s="36"/>
      <c r="V219" s="36"/>
      <c r="W219" s="36"/>
      <c r="X219" s="36"/>
    </row>
    <row r="220" spans="1:24">
      <c r="A220" s="16" t="s">
        <v>453</v>
      </c>
      <c r="B220" s="16" t="s">
        <v>593</v>
      </c>
      <c r="C220" s="16">
        <v>1</v>
      </c>
      <c r="D220" s="16" t="s">
        <v>881</v>
      </c>
      <c r="E220" s="16">
        <v>5</v>
      </c>
      <c r="F220">
        <f t="shared" si="25"/>
        <v>1</v>
      </c>
      <c r="G220" s="36"/>
      <c r="H220" s="36"/>
      <c r="I220" s="36"/>
      <c r="J220" s="36"/>
      <c r="K220" s="36"/>
      <c r="L220" s="36"/>
      <c r="M220" s="43" t="s">
        <v>1299</v>
      </c>
      <c r="N220" s="36"/>
      <c r="O220" s="36"/>
      <c r="P220" s="36"/>
      <c r="Q220" s="36"/>
      <c r="R220" s="36"/>
      <c r="S220" s="36"/>
      <c r="T220" s="36"/>
      <c r="U220" s="36"/>
      <c r="V220" s="36"/>
      <c r="W220" s="36"/>
      <c r="X220" s="36"/>
    </row>
    <row r="221" spans="1:24">
      <c r="A221" s="16" t="s">
        <v>453</v>
      </c>
      <c r="B221" s="16" t="s">
        <v>593</v>
      </c>
      <c r="C221" s="16">
        <v>1</v>
      </c>
      <c r="D221" s="16" t="s">
        <v>881</v>
      </c>
      <c r="E221" s="16">
        <v>6</v>
      </c>
      <c r="F221">
        <f t="shared" si="25"/>
        <v>1</v>
      </c>
      <c r="G221" s="36"/>
      <c r="H221" s="36"/>
      <c r="I221" s="36"/>
      <c r="J221" s="36"/>
      <c r="K221" s="36"/>
      <c r="L221" s="36"/>
      <c r="M221" s="43" t="s">
        <v>1299</v>
      </c>
      <c r="N221" s="36"/>
      <c r="O221" s="36"/>
      <c r="P221" s="36"/>
      <c r="Q221" s="36"/>
      <c r="R221" s="36"/>
      <c r="S221" s="36"/>
      <c r="T221" s="36"/>
      <c r="U221" s="36"/>
      <c r="V221" s="36"/>
      <c r="W221" s="36"/>
      <c r="X221" s="36"/>
    </row>
    <row r="222" spans="1:24">
      <c r="A222" s="16" t="s">
        <v>453</v>
      </c>
      <c r="B222" s="16" t="s">
        <v>593</v>
      </c>
      <c r="C222" s="16">
        <v>1</v>
      </c>
      <c r="D222" s="16" t="s">
        <v>881</v>
      </c>
      <c r="E222" s="16">
        <v>7</v>
      </c>
      <c r="F222">
        <f t="shared" si="25"/>
        <v>4</v>
      </c>
      <c r="G222" s="43" t="s">
        <v>1299</v>
      </c>
      <c r="H222" s="43" t="s">
        <v>1299</v>
      </c>
      <c r="I222" s="36"/>
      <c r="J222" s="43" t="s">
        <v>1299</v>
      </c>
      <c r="K222" s="36"/>
      <c r="L222" s="36"/>
      <c r="M222" s="43" t="s">
        <v>1299</v>
      </c>
      <c r="N222" s="36"/>
      <c r="O222" s="36"/>
      <c r="P222" s="36"/>
      <c r="Q222" s="36"/>
      <c r="R222" s="36"/>
      <c r="S222" s="36"/>
      <c r="T222" s="36"/>
      <c r="U222" s="36"/>
      <c r="V222" s="36"/>
      <c r="W222" s="36"/>
      <c r="X222" s="36"/>
    </row>
    <row r="223" spans="1:24">
      <c r="A223" s="16"/>
      <c r="B223" s="16"/>
      <c r="C223" s="16"/>
      <c r="D223" s="16"/>
      <c r="E223" s="16"/>
      <c r="F223">
        <f t="shared" ref="F223" si="26" xml:space="preserve"> COUNTA(G223:AJ223)</f>
        <v>0</v>
      </c>
      <c r="G223" s="36"/>
      <c r="H223" s="36"/>
      <c r="I223" s="36"/>
      <c r="J223" s="36"/>
      <c r="K223" s="36"/>
      <c r="L223" s="36"/>
      <c r="M223" s="36"/>
      <c r="N223" s="36"/>
      <c r="O223" s="36"/>
      <c r="P223" s="36"/>
      <c r="Q223" s="36"/>
      <c r="R223" s="36"/>
      <c r="S223" s="36"/>
      <c r="T223" s="36"/>
      <c r="U223" s="36"/>
      <c r="V223" s="36"/>
      <c r="W223" s="36"/>
      <c r="X223" s="36"/>
    </row>
    <row r="224" spans="1:24">
      <c r="A224" s="16" t="s">
        <v>453</v>
      </c>
      <c r="B224" s="16" t="s">
        <v>675</v>
      </c>
      <c r="C224" s="16">
        <v>3</v>
      </c>
      <c r="D224" s="16">
        <v>1</v>
      </c>
      <c r="E224" s="16"/>
      <c r="G224" s="36"/>
      <c r="H224" s="36"/>
      <c r="I224" s="36"/>
      <c r="J224" s="36"/>
      <c r="K224" s="36"/>
      <c r="L224" s="36"/>
      <c r="M224" s="36"/>
      <c r="N224" s="36"/>
      <c r="O224" s="36"/>
      <c r="P224" s="36"/>
      <c r="Q224" s="36"/>
      <c r="R224" s="36"/>
      <c r="S224" s="36"/>
      <c r="T224" s="36"/>
      <c r="U224" s="36"/>
      <c r="V224" s="36"/>
      <c r="W224" s="36"/>
      <c r="X224" s="36"/>
    </row>
    <row r="225" spans="1:24">
      <c r="A225" s="16" t="s">
        <v>453</v>
      </c>
      <c r="B225" s="16" t="s">
        <v>675</v>
      </c>
      <c r="C225" s="16">
        <v>1</v>
      </c>
      <c r="D225" s="16" t="s">
        <v>880</v>
      </c>
      <c r="E225" s="16">
        <v>1</v>
      </c>
      <c r="F225">
        <f t="shared" ref="F225:F230" si="27" xml:space="preserve"> COUNTA(G225:AJ225)</f>
        <v>2</v>
      </c>
      <c r="G225" s="36"/>
      <c r="H225" s="36"/>
      <c r="I225" s="36"/>
      <c r="J225" s="43" t="s">
        <v>1299</v>
      </c>
      <c r="K225" s="36"/>
      <c r="L225" s="36"/>
      <c r="M225" s="43" t="s">
        <v>1299</v>
      </c>
      <c r="N225" s="36"/>
      <c r="O225" s="36"/>
      <c r="P225" s="36"/>
      <c r="Q225" s="36"/>
      <c r="R225" s="36"/>
      <c r="S225" s="36"/>
      <c r="T225" s="36"/>
      <c r="U225" s="36"/>
      <c r="V225" s="36"/>
      <c r="W225" s="36"/>
      <c r="X225" s="36"/>
    </row>
    <row r="226" spans="1:24">
      <c r="A226" s="16" t="s">
        <v>453</v>
      </c>
      <c r="B226" s="16" t="s">
        <v>675</v>
      </c>
      <c r="C226" s="16">
        <v>1</v>
      </c>
      <c r="D226" s="16" t="s">
        <v>881</v>
      </c>
      <c r="E226" s="16">
        <v>2</v>
      </c>
      <c r="F226">
        <f t="shared" si="27"/>
        <v>2</v>
      </c>
      <c r="G226" s="36"/>
      <c r="H226" s="36"/>
      <c r="I226" s="43" t="s">
        <v>1303</v>
      </c>
      <c r="J226" s="36"/>
      <c r="K226" s="36"/>
      <c r="L226" s="36"/>
      <c r="M226" s="43" t="s">
        <v>1299</v>
      </c>
      <c r="N226" s="36"/>
      <c r="O226" s="36"/>
      <c r="P226" s="36"/>
      <c r="Q226" s="36"/>
      <c r="R226" s="36"/>
      <c r="S226" s="36"/>
      <c r="T226" s="36"/>
      <c r="U226" s="36"/>
      <c r="V226" s="36"/>
      <c r="W226" s="36"/>
      <c r="X226" s="36"/>
    </row>
    <row r="227" spans="1:24">
      <c r="A227" s="16" t="s">
        <v>453</v>
      </c>
      <c r="B227" s="16" t="s">
        <v>675</v>
      </c>
      <c r="C227" s="16">
        <v>1</v>
      </c>
      <c r="D227" s="16" t="s">
        <v>881</v>
      </c>
      <c r="E227" s="16">
        <v>3</v>
      </c>
      <c r="F227">
        <f t="shared" si="27"/>
        <v>1</v>
      </c>
      <c r="G227" s="36"/>
      <c r="H227" s="36"/>
      <c r="I227" s="43" t="s">
        <v>1303</v>
      </c>
      <c r="J227" s="36"/>
      <c r="K227" s="36"/>
      <c r="L227" s="36"/>
      <c r="M227" s="36"/>
      <c r="N227" s="36"/>
      <c r="O227" s="36"/>
      <c r="P227" s="36"/>
      <c r="Q227" s="36"/>
      <c r="R227" s="36"/>
      <c r="S227" s="36"/>
      <c r="T227" s="36"/>
      <c r="U227" s="36"/>
      <c r="V227" s="36"/>
      <c r="W227" s="36"/>
      <c r="X227" s="36"/>
    </row>
    <row r="228" spans="1:24">
      <c r="A228" s="16" t="s">
        <v>453</v>
      </c>
      <c r="B228" s="16" t="s">
        <v>675</v>
      </c>
      <c r="C228" s="16">
        <v>1</v>
      </c>
      <c r="D228" s="16" t="s">
        <v>881</v>
      </c>
      <c r="E228" s="16">
        <v>4</v>
      </c>
      <c r="F228">
        <f t="shared" si="27"/>
        <v>2</v>
      </c>
      <c r="G228" s="36"/>
      <c r="H228" s="36"/>
      <c r="I228" s="36"/>
      <c r="J228" s="43" t="s">
        <v>1299</v>
      </c>
      <c r="K228" s="36"/>
      <c r="L228" s="36"/>
      <c r="M228" s="43" t="s">
        <v>1299</v>
      </c>
      <c r="N228" s="36"/>
      <c r="O228" s="36"/>
      <c r="P228" s="36"/>
      <c r="Q228" s="36"/>
      <c r="R228" s="36"/>
      <c r="S228" s="36"/>
      <c r="T228" s="36"/>
      <c r="U228" s="36"/>
      <c r="V228" s="36"/>
      <c r="W228" s="36"/>
      <c r="X228" s="36"/>
    </row>
    <row r="229" spans="1:24">
      <c r="A229" s="16" t="s">
        <v>453</v>
      </c>
      <c r="B229" s="16" t="s">
        <v>675</v>
      </c>
      <c r="C229" s="16">
        <v>2</v>
      </c>
      <c r="D229" s="16" t="s">
        <v>881</v>
      </c>
      <c r="E229" s="16">
        <v>5</v>
      </c>
      <c r="F229">
        <f t="shared" si="27"/>
        <v>1</v>
      </c>
      <c r="G229" s="36"/>
      <c r="H229" s="36"/>
      <c r="I229" s="36"/>
      <c r="J229" s="36"/>
      <c r="K229" s="36"/>
      <c r="L229" s="36"/>
      <c r="M229" s="43" t="s">
        <v>1299</v>
      </c>
      <c r="N229" s="36"/>
      <c r="O229" s="36"/>
      <c r="P229" s="36"/>
      <c r="Q229" s="36"/>
      <c r="R229" s="36"/>
      <c r="S229" s="36"/>
      <c r="T229" s="36"/>
      <c r="U229" s="36"/>
      <c r="V229" s="36"/>
      <c r="W229" s="36"/>
      <c r="X229" s="36"/>
    </row>
    <row r="230" spans="1:24">
      <c r="A230" s="16" t="s">
        <v>453</v>
      </c>
      <c r="B230" s="16" t="s">
        <v>675</v>
      </c>
      <c r="C230" s="16">
        <v>2</v>
      </c>
      <c r="D230" s="16" t="s">
        <v>881</v>
      </c>
      <c r="E230" s="16">
        <v>6</v>
      </c>
      <c r="F230">
        <f t="shared" si="27"/>
        <v>1</v>
      </c>
      <c r="G230" s="36"/>
      <c r="H230" s="36"/>
      <c r="I230" s="36"/>
      <c r="J230" s="36"/>
      <c r="K230" s="36"/>
      <c r="L230" s="36"/>
      <c r="M230" s="43" t="s">
        <v>1300</v>
      </c>
      <c r="N230" s="36"/>
      <c r="O230" s="36"/>
      <c r="P230" s="36"/>
      <c r="Q230" s="36"/>
      <c r="R230" s="36"/>
      <c r="S230" s="36"/>
      <c r="T230" s="36"/>
      <c r="U230" s="36"/>
      <c r="V230" s="36"/>
      <c r="W230" s="36"/>
      <c r="X230" s="36"/>
    </row>
    <row r="231" spans="1:24">
      <c r="A231" s="16"/>
      <c r="B231" s="16"/>
      <c r="C231" s="16"/>
      <c r="D231" s="16"/>
      <c r="E231" s="16"/>
      <c r="F231">
        <f t="shared" ref="F231" si="28" xml:space="preserve"> COUNTA(G231:AJ231)</f>
        <v>0</v>
      </c>
      <c r="G231" s="36"/>
      <c r="H231" s="36"/>
      <c r="I231" s="36"/>
      <c r="J231" s="36"/>
      <c r="K231" s="36"/>
      <c r="L231" s="36"/>
      <c r="M231" s="36"/>
      <c r="N231" s="36"/>
      <c r="O231" s="36"/>
      <c r="P231" s="36"/>
      <c r="Q231" s="36"/>
      <c r="R231" s="36"/>
      <c r="S231" s="36"/>
      <c r="T231" s="36"/>
      <c r="U231" s="36"/>
      <c r="V231" s="36"/>
      <c r="W231" s="36"/>
      <c r="X231" s="36"/>
    </row>
    <row r="232" spans="1:24">
      <c r="A232" s="16" t="s">
        <v>453</v>
      </c>
      <c r="B232" s="16" t="s">
        <v>112</v>
      </c>
      <c r="C232" s="16">
        <v>6</v>
      </c>
      <c r="D232" s="16">
        <v>2</v>
      </c>
      <c r="E232" s="16"/>
      <c r="G232" s="36"/>
      <c r="H232" s="36"/>
      <c r="I232" s="36"/>
      <c r="J232" s="36"/>
      <c r="K232" s="36"/>
      <c r="L232" s="36"/>
      <c r="M232" s="36"/>
      <c r="N232" s="36"/>
      <c r="O232" s="36"/>
      <c r="P232" s="36"/>
      <c r="Q232" s="36"/>
      <c r="R232" s="36"/>
      <c r="S232" s="36"/>
      <c r="T232" s="36"/>
      <c r="U232" s="36"/>
      <c r="V232" s="36"/>
      <c r="W232" s="36"/>
      <c r="X232" s="36"/>
    </row>
    <row r="233" spans="1:24">
      <c r="A233" s="16" t="s">
        <v>453</v>
      </c>
      <c r="B233" s="16" t="s">
        <v>112</v>
      </c>
      <c r="C233" s="16">
        <v>1</v>
      </c>
      <c r="D233" s="16" t="s">
        <v>881</v>
      </c>
      <c r="E233" s="16">
        <v>1</v>
      </c>
      <c r="F233">
        <f t="shared" ref="F233:F239" si="29" xml:space="preserve"> COUNTA(G233:AJ233)</f>
        <v>2</v>
      </c>
      <c r="G233" s="36"/>
      <c r="H233" s="36"/>
      <c r="I233" s="36"/>
      <c r="J233" s="36"/>
      <c r="K233" s="36"/>
      <c r="L233" s="36"/>
      <c r="M233" s="43" t="s">
        <v>1299</v>
      </c>
      <c r="N233" s="36"/>
      <c r="O233" s="36"/>
      <c r="P233" s="36"/>
      <c r="Q233" s="36"/>
      <c r="R233" s="36"/>
      <c r="S233" s="45" t="s">
        <v>1299</v>
      </c>
      <c r="T233" s="36"/>
      <c r="U233" s="36"/>
      <c r="V233" s="36"/>
      <c r="W233" s="36"/>
      <c r="X233" s="36"/>
    </row>
    <row r="234" spans="1:24">
      <c r="A234" s="16" t="s">
        <v>453</v>
      </c>
      <c r="B234" s="16" t="s">
        <v>112</v>
      </c>
      <c r="C234" s="16">
        <v>1</v>
      </c>
      <c r="D234" s="16" t="s">
        <v>881</v>
      </c>
      <c r="E234" s="16">
        <v>2</v>
      </c>
      <c r="F234">
        <f t="shared" si="29"/>
        <v>2</v>
      </c>
      <c r="G234" s="36"/>
      <c r="H234" s="36"/>
      <c r="I234" s="36"/>
      <c r="J234" s="36"/>
      <c r="K234" s="36"/>
      <c r="L234" s="36"/>
      <c r="M234" s="43" t="s">
        <v>1299</v>
      </c>
      <c r="N234" s="36"/>
      <c r="O234" s="36"/>
      <c r="P234" s="36"/>
      <c r="Q234" s="36"/>
      <c r="R234" s="36"/>
      <c r="S234" s="45" t="s">
        <v>1299</v>
      </c>
      <c r="T234" s="36"/>
      <c r="U234" s="36"/>
      <c r="V234" s="36"/>
      <c r="W234" s="36"/>
      <c r="X234" s="36"/>
    </row>
    <row r="235" spans="1:24">
      <c r="A235" s="16" t="s">
        <v>453</v>
      </c>
      <c r="B235" s="16" t="s">
        <v>112</v>
      </c>
      <c r="C235" s="16">
        <v>1</v>
      </c>
      <c r="D235" s="16" t="s">
        <v>881</v>
      </c>
      <c r="E235" s="16">
        <v>3</v>
      </c>
      <c r="F235">
        <f t="shared" si="29"/>
        <v>0</v>
      </c>
      <c r="G235" s="36"/>
      <c r="H235" s="36"/>
      <c r="I235" s="36"/>
      <c r="J235" s="36"/>
      <c r="K235" s="36"/>
      <c r="L235" s="36"/>
      <c r="M235" s="36"/>
      <c r="N235" s="36"/>
      <c r="O235" s="36"/>
      <c r="P235" s="36"/>
      <c r="Q235" s="36"/>
      <c r="R235" s="36"/>
      <c r="S235" s="36"/>
      <c r="T235" s="36"/>
      <c r="U235" s="36"/>
      <c r="V235" s="36"/>
      <c r="W235" s="36"/>
      <c r="X235" s="36"/>
    </row>
    <row r="236" spans="1:24">
      <c r="A236" s="16" t="s">
        <v>453</v>
      </c>
      <c r="B236" s="16" t="s">
        <v>112</v>
      </c>
      <c r="C236" s="16">
        <v>1</v>
      </c>
      <c r="D236" s="16" t="s">
        <v>881</v>
      </c>
      <c r="E236" s="16">
        <v>4</v>
      </c>
      <c r="F236">
        <f t="shared" si="29"/>
        <v>1</v>
      </c>
      <c r="G236" s="36"/>
      <c r="H236" s="36"/>
      <c r="I236" s="36"/>
      <c r="J236" s="36"/>
      <c r="K236" s="36"/>
      <c r="L236" s="36"/>
      <c r="M236" s="36"/>
      <c r="N236" s="36"/>
      <c r="O236" s="36"/>
      <c r="P236" s="36"/>
      <c r="Q236" s="36"/>
      <c r="R236" s="36"/>
      <c r="S236" s="45" t="s">
        <v>1299</v>
      </c>
      <c r="T236" s="36"/>
      <c r="U236" s="36"/>
      <c r="V236" s="36"/>
      <c r="W236" s="36"/>
      <c r="X236" s="36"/>
    </row>
    <row r="237" spans="1:24">
      <c r="A237" s="16" t="s">
        <v>453</v>
      </c>
      <c r="B237" s="16" t="s">
        <v>112</v>
      </c>
      <c r="C237" s="16">
        <v>1</v>
      </c>
      <c r="D237" s="16" t="s">
        <v>881</v>
      </c>
      <c r="E237" s="16">
        <v>5</v>
      </c>
      <c r="F237">
        <f t="shared" si="29"/>
        <v>1</v>
      </c>
      <c r="G237" s="36"/>
      <c r="H237" s="36"/>
      <c r="I237" s="36"/>
      <c r="J237" s="36"/>
      <c r="K237" s="36"/>
      <c r="L237" s="36"/>
      <c r="M237" s="43" t="s">
        <v>1299</v>
      </c>
      <c r="N237" s="36"/>
      <c r="O237" s="36"/>
      <c r="P237" s="36"/>
      <c r="Q237" s="36"/>
      <c r="R237" s="36"/>
      <c r="S237" s="36"/>
      <c r="T237" s="36"/>
      <c r="U237" s="36"/>
      <c r="V237" s="36"/>
      <c r="W237" s="36"/>
      <c r="X237" s="36"/>
    </row>
    <row r="238" spans="1:24">
      <c r="A238" s="16" t="s">
        <v>453</v>
      </c>
      <c r="B238" s="16" t="s">
        <v>112</v>
      </c>
      <c r="C238" s="16">
        <v>1</v>
      </c>
      <c r="D238" s="16" t="s">
        <v>881</v>
      </c>
      <c r="E238" s="16">
        <v>6</v>
      </c>
      <c r="F238">
        <f t="shared" si="29"/>
        <v>1</v>
      </c>
      <c r="G238" s="36"/>
      <c r="H238" s="36"/>
      <c r="I238" s="36"/>
      <c r="J238" s="36"/>
      <c r="K238" s="36"/>
      <c r="L238" s="36"/>
      <c r="M238" s="43" t="s">
        <v>1299</v>
      </c>
      <c r="N238" s="36"/>
      <c r="O238" s="36"/>
      <c r="P238" s="36"/>
      <c r="Q238" s="36"/>
      <c r="R238" s="36"/>
      <c r="S238" s="36"/>
      <c r="T238" s="36"/>
      <c r="U238" s="36"/>
      <c r="V238" s="36"/>
      <c r="W238" s="36"/>
      <c r="X238" s="36"/>
    </row>
    <row r="239" spans="1:24">
      <c r="A239" s="16" t="s">
        <v>453</v>
      </c>
      <c r="B239" s="16" t="s">
        <v>112</v>
      </c>
      <c r="C239" s="16">
        <v>2</v>
      </c>
      <c r="D239" s="16" t="s">
        <v>881</v>
      </c>
      <c r="E239" s="16">
        <v>7</v>
      </c>
      <c r="F239">
        <f t="shared" si="29"/>
        <v>0</v>
      </c>
      <c r="G239" s="36"/>
      <c r="H239" s="36"/>
      <c r="I239" s="36"/>
      <c r="J239" s="36"/>
      <c r="K239" s="36"/>
      <c r="L239" s="36"/>
      <c r="M239" s="36"/>
      <c r="N239" s="36"/>
      <c r="O239" s="36"/>
      <c r="P239" s="36"/>
      <c r="Q239" s="36"/>
      <c r="R239" s="36"/>
      <c r="S239" s="36"/>
      <c r="T239" s="36"/>
      <c r="U239" s="36"/>
      <c r="V239" s="36"/>
      <c r="W239" s="36"/>
      <c r="X239" s="36"/>
    </row>
    <row r="240" spans="1:24">
      <c r="A240" s="16"/>
      <c r="B240" s="16"/>
      <c r="C240" s="16"/>
      <c r="D240" s="16"/>
      <c r="E240" s="16"/>
      <c r="F240">
        <f t="shared" ref="F240" si="30" xml:space="preserve"> COUNTA(G240:AJ240)</f>
        <v>0</v>
      </c>
      <c r="G240" s="36"/>
      <c r="H240" s="36"/>
      <c r="I240" s="36"/>
      <c r="J240" s="36"/>
      <c r="K240" s="36"/>
      <c r="L240" s="36"/>
      <c r="M240" s="36"/>
      <c r="N240" s="36"/>
      <c r="O240" s="36"/>
      <c r="P240" s="36"/>
      <c r="Q240" s="36"/>
      <c r="R240" s="36"/>
      <c r="S240" s="36"/>
      <c r="T240" s="36"/>
      <c r="U240" s="36"/>
      <c r="V240" s="36"/>
      <c r="W240" s="36"/>
      <c r="X240" s="36"/>
    </row>
    <row r="241" spans="1:24">
      <c r="A241" s="16" t="s">
        <v>477</v>
      </c>
      <c r="B241" s="16" t="s">
        <v>680</v>
      </c>
      <c r="C241" s="16">
        <v>2</v>
      </c>
      <c r="D241" s="16">
        <v>1</v>
      </c>
      <c r="E241" s="16"/>
      <c r="G241" s="36"/>
      <c r="H241" s="36"/>
      <c r="I241" s="36"/>
      <c r="J241" s="36"/>
      <c r="K241" s="36"/>
      <c r="L241" s="36"/>
      <c r="M241" s="36"/>
      <c r="N241" s="36"/>
      <c r="O241" s="36"/>
      <c r="P241" s="36"/>
      <c r="Q241" s="36"/>
      <c r="R241" s="36"/>
      <c r="S241" s="36"/>
      <c r="T241" s="36"/>
      <c r="U241" s="36"/>
      <c r="V241" s="36"/>
      <c r="W241" s="36"/>
      <c r="X241" s="36"/>
    </row>
    <row r="242" spans="1:24">
      <c r="A242" s="16" t="s">
        <v>477</v>
      </c>
      <c r="B242" s="16" t="s">
        <v>680</v>
      </c>
      <c r="C242" s="16">
        <v>1</v>
      </c>
      <c r="D242" s="16" t="s">
        <v>880</v>
      </c>
      <c r="E242" s="16">
        <v>1</v>
      </c>
      <c r="F242">
        <f t="shared" ref="F242:F249" si="31" xml:space="preserve"> COUNTA(G242:AJ242)</f>
        <v>1</v>
      </c>
      <c r="G242" s="43" t="s">
        <v>1299</v>
      </c>
      <c r="H242" s="36"/>
      <c r="I242" s="36"/>
      <c r="J242" s="36"/>
      <c r="K242" s="36"/>
      <c r="L242" s="36"/>
      <c r="M242" s="36"/>
      <c r="N242" s="36"/>
      <c r="O242" s="36"/>
      <c r="P242" s="36"/>
      <c r="Q242" s="36"/>
      <c r="R242" s="36"/>
      <c r="S242" s="36"/>
      <c r="T242" s="36"/>
      <c r="U242" s="36"/>
      <c r="V242" s="36"/>
      <c r="W242" s="36"/>
      <c r="X242" s="36"/>
    </row>
    <row r="243" spans="1:24">
      <c r="A243" s="16" t="s">
        <v>477</v>
      </c>
      <c r="B243" s="16" t="s">
        <v>680</v>
      </c>
      <c r="C243" s="16">
        <v>1</v>
      </c>
      <c r="D243" s="16" t="s">
        <v>880</v>
      </c>
      <c r="E243" s="16">
        <v>2</v>
      </c>
      <c r="F243">
        <f t="shared" si="31"/>
        <v>1</v>
      </c>
      <c r="G243" s="36"/>
      <c r="H243" s="36"/>
      <c r="I243" s="36"/>
      <c r="J243" s="36"/>
      <c r="K243" s="36"/>
      <c r="L243" s="36"/>
      <c r="M243" s="36"/>
      <c r="N243" s="36"/>
      <c r="O243" s="36"/>
      <c r="P243" s="36"/>
      <c r="Q243" s="36"/>
      <c r="R243" s="36"/>
      <c r="S243" s="36"/>
      <c r="T243" s="36" t="s">
        <v>1299</v>
      </c>
      <c r="U243" s="36"/>
      <c r="V243" s="36"/>
      <c r="W243" s="36"/>
      <c r="X243" s="36"/>
    </row>
    <row r="244" spans="1:24">
      <c r="A244" s="16" t="s">
        <v>477</v>
      </c>
      <c r="B244" s="16" t="s">
        <v>680</v>
      </c>
      <c r="C244" s="16">
        <v>1</v>
      </c>
      <c r="D244" s="16" t="s">
        <v>881</v>
      </c>
      <c r="E244" s="16">
        <v>3</v>
      </c>
      <c r="F244">
        <f t="shared" si="31"/>
        <v>0</v>
      </c>
      <c r="G244" s="36"/>
      <c r="H244" s="36"/>
      <c r="I244" s="36"/>
      <c r="J244" s="36"/>
      <c r="K244" s="36"/>
      <c r="L244" s="36"/>
      <c r="M244" s="36"/>
      <c r="N244" s="36"/>
      <c r="O244" s="36"/>
      <c r="P244" s="36"/>
      <c r="Q244" s="36"/>
      <c r="R244" s="36"/>
      <c r="S244" s="36"/>
      <c r="T244" s="36"/>
      <c r="U244" s="36"/>
      <c r="V244" s="36"/>
      <c r="W244" s="36"/>
      <c r="X244" s="36"/>
    </row>
    <row r="245" spans="1:24">
      <c r="A245" s="16" t="s">
        <v>477</v>
      </c>
      <c r="B245" s="16" t="s">
        <v>680</v>
      </c>
      <c r="C245" s="16">
        <v>1</v>
      </c>
      <c r="D245" s="16" t="s">
        <v>880</v>
      </c>
      <c r="E245" s="16">
        <v>4</v>
      </c>
      <c r="F245">
        <f t="shared" si="31"/>
        <v>0</v>
      </c>
      <c r="G245" s="36"/>
      <c r="H245" s="36"/>
      <c r="I245" s="36"/>
      <c r="J245" s="36"/>
      <c r="K245" s="36"/>
      <c r="L245" s="36"/>
      <c r="M245" s="36"/>
      <c r="N245" s="36"/>
      <c r="O245" s="36"/>
      <c r="P245" s="36"/>
      <c r="Q245" s="36"/>
      <c r="R245" s="36"/>
      <c r="S245" s="36"/>
      <c r="T245" s="36"/>
      <c r="U245" s="36"/>
      <c r="V245" s="36"/>
      <c r="W245" s="36"/>
      <c r="X245" s="36"/>
    </row>
    <row r="246" spans="1:24">
      <c r="A246" s="16" t="s">
        <v>477</v>
      </c>
      <c r="B246" s="16" t="s">
        <v>680</v>
      </c>
      <c r="C246" s="16">
        <v>2</v>
      </c>
      <c r="D246" s="16" t="s">
        <v>880</v>
      </c>
      <c r="E246" s="16">
        <v>5</v>
      </c>
      <c r="F246">
        <f t="shared" si="31"/>
        <v>1</v>
      </c>
      <c r="G246" s="43" t="s">
        <v>1299</v>
      </c>
      <c r="H246" s="36"/>
      <c r="I246" s="36"/>
      <c r="J246" s="36"/>
      <c r="K246" s="36"/>
      <c r="L246" s="36"/>
      <c r="M246" s="36"/>
      <c r="N246" s="36"/>
      <c r="O246" s="36"/>
      <c r="P246" s="36"/>
      <c r="Q246" s="36"/>
      <c r="R246" s="36"/>
      <c r="S246" s="36"/>
      <c r="T246" s="36"/>
      <c r="U246" s="36"/>
      <c r="V246" s="36"/>
      <c r="W246" s="36"/>
      <c r="X246" s="36"/>
    </row>
    <row r="247" spans="1:24">
      <c r="A247" s="16" t="s">
        <v>477</v>
      </c>
      <c r="B247" s="16" t="s">
        <v>680</v>
      </c>
      <c r="C247" s="16">
        <v>2</v>
      </c>
      <c r="D247" s="16" t="s">
        <v>881</v>
      </c>
      <c r="E247" s="16">
        <v>6</v>
      </c>
      <c r="F247">
        <f t="shared" si="31"/>
        <v>1</v>
      </c>
      <c r="G247" s="43" t="s">
        <v>1299</v>
      </c>
      <c r="H247" s="36"/>
      <c r="I247" s="36"/>
      <c r="J247" s="36"/>
      <c r="K247" s="36"/>
      <c r="L247" s="36"/>
      <c r="M247" s="36"/>
      <c r="N247" s="36"/>
      <c r="O247" s="36"/>
      <c r="P247" s="36"/>
      <c r="Q247" s="36"/>
      <c r="R247" s="36"/>
      <c r="S247" s="36"/>
      <c r="T247" s="36"/>
      <c r="U247" s="36"/>
      <c r="V247" s="36"/>
      <c r="W247" s="36"/>
      <c r="X247" s="36"/>
    </row>
    <row r="248" spans="1:24">
      <c r="A248" s="16" t="s">
        <v>477</v>
      </c>
      <c r="B248" s="16" t="s">
        <v>680</v>
      </c>
      <c r="C248" s="16">
        <v>2</v>
      </c>
      <c r="D248" s="16" t="s">
        <v>881</v>
      </c>
      <c r="E248" s="16">
        <v>7</v>
      </c>
      <c r="F248">
        <f t="shared" si="31"/>
        <v>0</v>
      </c>
      <c r="G248" s="36"/>
      <c r="H248" s="36"/>
      <c r="I248" s="36"/>
      <c r="J248" s="36"/>
      <c r="K248" s="36"/>
      <c r="L248" s="36"/>
      <c r="M248" s="36"/>
      <c r="N248" s="36"/>
      <c r="O248" s="36"/>
      <c r="P248" s="36"/>
      <c r="Q248" s="36"/>
      <c r="R248" s="36"/>
      <c r="S248" s="36"/>
      <c r="T248" s="36"/>
      <c r="U248" s="36"/>
      <c r="V248" s="36"/>
      <c r="W248" s="36"/>
      <c r="X248" s="36"/>
    </row>
    <row r="249" spans="1:24">
      <c r="A249" s="16" t="s">
        <v>477</v>
      </c>
      <c r="B249" s="16" t="s">
        <v>680</v>
      </c>
      <c r="C249" s="16">
        <v>2</v>
      </c>
      <c r="D249" s="16" t="s">
        <v>880</v>
      </c>
      <c r="E249" s="16">
        <v>8</v>
      </c>
      <c r="F249">
        <f t="shared" si="31"/>
        <v>0</v>
      </c>
      <c r="G249" s="36"/>
      <c r="H249" s="36"/>
      <c r="I249" s="36"/>
      <c r="J249" s="36"/>
      <c r="K249" s="36"/>
      <c r="L249" s="36"/>
      <c r="M249" s="36"/>
      <c r="N249" s="36"/>
      <c r="O249" s="36"/>
      <c r="P249" s="36"/>
      <c r="Q249" s="36"/>
      <c r="R249" s="36"/>
      <c r="S249" s="36"/>
      <c r="T249" s="36"/>
      <c r="U249" s="36"/>
      <c r="V249" s="36"/>
      <c r="W249" s="36"/>
      <c r="X249" s="36"/>
    </row>
    <row r="250" spans="1:24">
      <c r="A250" s="16"/>
      <c r="B250" s="16"/>
      <c r="C250" s="16"/>
      <c r="D250" s="16"/>
      <c r="E250" s="16"/>
      <c r="F250">
        <f t="shared" ref="F250:F251" si="32" xml:space="preserve"> COUNTA(G250:AJ250)</f>
        <v>0</v>
      </c>
      <c r="G250" s="36"/>
      <c r="H250" s="36"/>
      <c r="I250" s="36"/>
      <c r="J250" s="36"/>
      <c r="K250" s="36"/>
      <c r="L250" s="36"/>
      <c r="M250" s="36"/>
      <c r="N250" s="36"/>
      <c r="O250" s="36"/>
      <c r="P250" s="36"/>
      <c r="Q250" s="36"/>
      <c r="R250" s="36"/>
      <c r="S250" s="36"/>
      <c r="T250" s="36"/>
      <c r="U250" s="36"/>
      <c r="V250" s="36"/>
      <c r="W250" s="36"/>
      <c r="X250" s="36"/>
    </row>
    <row r="251" spans="1:24">
      <c r="A251" s="16" t="s">
        <v>477</v>
      </c>
      <c r="B251" s="16" t="s">
        <v>37</v>
      </c>
      <c r="C251" s="16">
        <v>0</v>
      </c>
      <c r="D251" s="16">
        <v>0</v>
      </c>
      <c r="E251" s="16"/>
      <c r="F251">
        <f t="shared" si="32"/>
        <v>0</v>
      </c>
      <c r="G251" s="36"/>
      <c r="H251" s="36"/>
      <c r="I251" s="36"/>
      <c r="J251" s="36"/>
      <c r="K251" s="36"/>
      <c r="L251" s="36"/>
      <c r="M251" s="36"/>
      <c r="N251" s="36"/>
      <c r="O251" s="36"/>
      <c r="P251" s="36"/>
      <c r="Q251" s="36"/>
      <c r="R251" s="36"/>
      <c r="S251" s="36"/>
      <c r="T251" s="36"/>
      <c r="U251" s="36"/>
      <c r="V251" s="36"/>
      <c r="W251" s="36"/>
      <c r="X251" s="36"/>
    </row>
    <row r="252" spans="1:24">
      <c r="A252" s="16" t="s">
        <v>477</v>
      </c>
      <c r="B252" s="16" t="s">
        <v>37</v>
      </c>
      <c r="C252" s="16">
        <v>3</v>
      </c>
      <c r="D252" s="16" t="s">
        <v>880</v>
      </c>
      <c r="E252" s="16">
        <v>1</v>
      </c>
      <c r="F252">
        <f t="shared" ref="F252:F265" si="33" xml:space="preserve"> COUNTA(G252:AJ252)</f>
        <v>0</v>
      </c>
      <c r="G252" s="36"/>
      <c r="H252" s="36"/>
      <c r="I252" s="36"/>
      <c r="J252" s="36"/>
      <c r="K252" s="36"/>
      <c r="L252" s="36"/>
      <c r="M252" s="36"/>
      <c r="N252" s="36"/>
      <c r="O252" s="36"/>
      <c r="P252" s="36"/>
      <c r="Q252" s="36"/>
      <c r="R252" s="36"/>
      <c r="S252" s="36"/>
      <c r="T252" s="36"/>
      <c r="U252" s="36"/>
      <c r="V252" s="36"/>
      <c r="W252" s="36"/>
      <c r="X252" s="36"/>
    </row>
    <row r="253" spans="1:24">
      <c r="A253" s="16" t="s">
        <v>477</v>
      </c>
      <c r="B253" s="16" t="s">
        <v>37</v>
      </c>
      <c r="C253" s="16">
        <v>3</v>
      </c>
      <c r="D253" s="16" t="s">
        <v>880</v>
      </c>
      <c r="E253" s="16">
        <v>2</v>
      </c>
      <c r="F253">
        <f t="shared" si="33"/>
        <v>0</v>
      </c>
      <c r="G253" s="36"/>
      <c r="H253" s="36"/>
      <c r="I253" s="36"/>
      <c r="J253" s="36"/>
      <c r="K253" s="36"/>
      <c r="L253" s="36"/>
      <c r="M253" s="36"/>
      <c r="N253" s="36"/>
      <c r="O253" s="36"/>
      <c r="P253" s="36"/>
      <c r="Q253" s="36"/>
      <c r="R253" s="36"/>
      <c r="S253" s="36"/>
      <c r="T253" s="36"/>
      <c r="U253" s="36"/>
      <c r="V253" s="36"/>
      <c r="W253" s="36"/>
      <c r="X253" s="36"/>
    </row>
    <row r="254" spans="1:24">
      <c r="A254" s="16" t="s">
        <v>477</v>
      </c>
      <c r="B254" s="16" t="s">
        <v>37</v>
      </c>
      <c r="C254" s="16">
        <v>3</v>
      </c>
      <c r="D254" s="16" t="s">
        <v>881</v>
      </c>
      <c r="E254" s="16">
        <v>3</v>
      </c>
      <c r="F254">
        <f t="shared" si="33"/>
        <v>1</v>
      </c>
      <c r="G254" s="43" t="s">
        <v>1299</v>
      </c>
      <c r="H254" s="36"/>
      <c r="I254" s="36"/>
      <c r="J254" s="36"/>
      <c r="K254" s="36"/>
      <c r="L254" s="36"/>
      <c r="M254" s="36"/>
      <c r="N254" s="36"/>
      <c r="O254" s="36"/>
      <c r="P254" s="36"/>
      <c r="Q254" s="36"/>
      <c r="R254" s="36"/>
      <c r="S254" s="36"/>
      <c r="T254" s="36"/>
      <c r="U254" s="36"/>
      <c r="V254" s="36"/>
      <c r="W254" s="36"/>
      <c r="X254" s="36"/>
    </row>
    <row r="255" spans="1:24">
      <c r="A255" s="16" t="s">
        <v>477</v>
      </c>
      <c r="B255" s="16" t="s">
        <v>37</v>
      </c>
      <c r="C255" s="16">
        <v>3</v>
      </c>
      <c r="D255" s="16" t="s">
        <v>881</v>
      </c>
      <c r="E255" s="16">
        <v>4</v>
      </c>
      <c r="F255">
        <f t="shared" si="33"/>
        <v>1</v>
      </c>
      <c r="G255" s="36"/>
      <c r="H255" s="36"/>
      <c r="I255" s="36"/>
      <c r="J255" s="36"/>
      <c r="K255" s="36"/>
      <c r="L255" s="36"/>
      <c r="M255" s="36"/>
      <c r="N255" s="36"/>
      <c r="O255" s="36"/>
      <c r="P255" s="36"/>
      <c r="Q255" s="36"/>
      <c r="R255" s="36"/>
      <c r="S255" s="36"/>
      <c r="T255" s="36" t="s">
        <v>1299</v>
      </c>
      <c r="U255" s="36"/>
      <c r="V255" s="36"/>
      <c r="W255" s="36"/>
      <c r="X255" s="36"/>
    </row>
    <row r="256" spans="1:24">
      <c r="A256" s="16" t="s">
        <v>477</v>
      </c>
      <c r="B256" s="16" t="s">
        <v>37</v>
      </c>
      <c r="C256" s="16">
        <v>3</v>
      </c>
      <c r="D256" s="16" t="s">
        <v>881</v>
      </c>
      <c r="E256" s="16">
        <v>5</v>
      </c>
      <c r="F256">
        <f t="shared" si="33"/>
        <v>0</v>
      </c>
      <c r="G256" s="36"/>
      <c r="H256" s="36"/>
      <c r="I256" s="36"/>
      <c r="J256" s="36"/>
      <c r="K256" s="36"/>
      <c r="L256" s="36"/>
      <c r="M256" s="36"/>
      <c r="N256" s="36"/>
      <c r="O256" s="36"/>
      <c r="P256" s="36"/>
      <c r="Q256" s="36"/>
      <c r="R256" s="36"/>
      <c r="S256" s="36"/>
      <c r="T256" s="36"/>
      <c r="U256" s="36"/>
      <c r="V256" s="36"/>
      <c r="W256" s="36"/>
      <c r="X256" s="36"/>
    </row>
    <row r="257" spans="1:24">
      <c r="A257" s="16" t="s">
        <v>477</v>
      </c>
      <c r="B257" s="16" t="s">
        <v>37</v>
      </c>
      <c r="C257" s="16">
        <v>3</v>
      </c>
      <c r="D257" s="16" t="s">
        <v>881</v>
      </c>
      <c r="E257" s="16">
        <v>6</v>
      </c>
      <c r="F257">
        <f t="shared" si="33"/>
        <v>1</v>
      </c>
      <c r="G257" s="36"/>
      <c r="H257" s="36"/>
      <c r="I257" s="36"/>
      <c r="J257" s="36"/>
      <c r="K257" s="36"/>
      <c r="L257" s="36"/>
      <c r="M257" s="36"/>
      <c r="N257" s="36"/>
      <c r="O257" s="36"/>
      <c r="P257" s="36"/>
      <c r="Q257" s="36"/>
      <c r="R257" s="36"/>
      <c r="S257" s="36"/>
      <c r="T257" s="36" t="s">
        <v>1299</v>
      </c>
      <c r="U257" s="36"/>
      <c r="V257" s="36"/>
      <c r="W257" s="36"/>
      <c r="X257" s="36"/>
    </row>
    <row r="258" spans="1:24">
      <c r="A258" s="16" t="s">
        <v>477</v>
      </c>
      <c r="B258" s="16" t="s">
        <v>37</v>
      </c>
      <c r="C258" s="16">
        <v>3</v>
      </c>
      <c r="D258" s="16" t="s">
        <v>882</v>
      </c>
      <c r="E258" s="16">
        <v>7</v>
      </c>
      <c r="F258">
        <f t="shared" si="33"/>
        <v>0</v>
      </c>
      <c r="G258" s="36"/>
      <c r="H258" s="36"/>
      <c r="I258" s="36"/>
      <c r="J258" s="36"/>
      <c r="K258" s="36"/>
      <c r="L258" s="36"/>
      <c r="M258" s="36"/>
      <c r="N258" s="36"/>
      <c r="O258" s="36"/>
      <c r="P258" s="36"/>
      <c r="Q258" s="36"/>
      <c r="R258" s="36"/>
      <c r="S258" s="36"/>
      <c r="T258" s="36"/>
      <c r="U258" s="36"/>
      <c r="V258" s="36"/>
      <c r="W258" s="36"/>
      <c r="X258" s="36"/>
    </row>
    <row r="259" spans="1:24">
      <c r="A259" s="16" t="s">
        <v>477</v>
      </c>
      <c r="B259" s="16" t="s">
        <v>37</v>
      </c>
      <c r="C259" s="16">
        <v>3</v>
      </c>
      <c r="D259" s="16" t="s">
        <v>880</v>
      </c>
      <c r="E259" s="16">
        <v>8</v>
      </c>
      <c r="F259">
        <f t="shared" si="33"/>
        <v>0</v>
      </c>
      <c r="G259" s="36"/>
      <c r="H259" s="36"/>
      <c r="I259" s="36"/>
      <c r="J259" s="36"/>
      <c r="K259" s="36"/>
      <c r="L259" s="36"/>
      <c r="M259" s="36"/>
      <c r="N259" s="36"/>
      <c r="O259" s="36"/>
      <c r="P259" s="36"/>
      <c r="Q259" s="36"/>
      <c r="R259" s="36"/>
      <c r="S259" s="36"/>
      <c r="T259" s="36"/>
      <c r="U259" s="36"/>
      <c r="V259" s="36"/>
      <c r="W259" s="36"/>
      <c r="X259" s="36"/>
    </row>
    <row r="260" spans="1:24">
      <c r="A260" s="16" t="s">
        <v>477</v>
      </c>
      <c r="B260" s="16" t="s">
        <v>37</v>
      </c>
      <c r="C260" s="16">
        <v>3</v>
      </c>
      <c r="D260" s="16" t="s">
        <v>880</v>
      </c>
      <c r="E260" s="16">
        <v>9</v>
      </c>
      <c r="F260">
        <f t="shared" si="33"/>
        <v>0</v>
      </c>
      <c r="G260" s="36"/>
      <c r="H260" s="36"/>
      <c r="I260" s="36"/>
      <c r="J260" s="36"/>
      <c r="K260" s="36"/>
      <c r="L260" s="36"/>
      <c r="M260" s="36"/>
      <c r="N260" s="36"/>
      <c r="O260" s="36"/>
      <c r="P260" s="36"/>
      <c r="Q260" s="36"/>
      <c r="R260" s="36"/>
      <c r="S260" s="36"/>
      <c r="T260" s="36"/>
      <c r="U260" s="36"/>
      <c r="V260" s="36"/>
      <c r="W260" s="36"/>
      <c r="X260" s="36"/>
    </row>
    <row r="261" spans="1:24">
      <c r="A261" s="16" t="s">
        <v>477</v>
      </c>
      <c r="B261" s="16" t="s">
        <v>37</v>
      </c>
      <c r="C261" s="16">
        <v>3</v>
      </c>
      <c r="D261" s="16" t="s">
        <v>881</v>
      </c>
      <c r="E261" s="16">
        <v>10</v>
      </c>
      <c r="F261">
        <f t="shared" si="33"/>
        <v>1</v>
      </c>
      <c r="G261" s="43" t="s">
        <v>1299</v>
      </c>
      <c r="H261" s="36"/>
      <c r="I261" s="36"/>
      <c r="J261" s="36"/>
      <c r="K261" s="36"/>
      <c r="L261" s="36"/>
      <c r="M261" s="36"/>
      <c r="N261" s="36"/>
      <c r="O261" s="36"/>
      <c r="P261" s="36"/>
      <c r="Q261" s="36"/>
      <c r="R261" s="36"/>
      <c r="S261" s="36"/>
      <c r="T261" s="36"/>
      <c r="U261" s="36"/>
      <c r="V261" s="36"/>
      <c r="W261" s="36"/>
      <c r="X261" s="36"/>
    </row>
    <row r="262" spans="1:24">
      <c r="A262" s="16" t="s">
        <v>477</v>
      </c>
      <c r="B262" s="16" t="s">
        <v>37</v>
      </c>
      <c r="C262" s="16">
        <v>3</v>
      </c>
      <c r="D262" s="16" t="s">
        <v>881</v>
      </c>
      <c r="E262" s="16">
        <v>11</v>
      </c>
      <c r="F262">
        <f t="shared" si="33"/>
        <v>0</v>
      </c>
      <c r="G262" s="36"/>
      <c r="H262" s="36"/>
      <c r="I262" s="36"/>
      <c r="J262" s="36"/>
      <c r="K262" s="36"/>
      <c r="L262" s="36"/>
      <c r="M262" s="36"/>
      <c r="N262" s="36"/>
      <c r="O262" s="36"/>
      <c r="P262" s="36"/>
      <c r="Q262" s="36"/>
      <c r="R262" s="36"/>
      <c r="S262" s="36"/>
      <c r="T262" s="36"/>
      <c r="U262" s="36"/>
      <c r="V262" s="36"/>
      <c r="W262" s="36"/>
      <c r="X262" s="36"/>
    </row>
    <row r="263" spans="1:24">
      <c r="A263" s="16" t="s">
        <v>477</v>
      </c>
      <c r="B263" s="16" t="s">
        <v>37</v>
      </c>
      <c r="C263" s="16">
        <v>3</v>
      </c>
      <c r="D263" s="16" t="s">
        <v>882</v>
      </c>
      <c r="E263" s="16">
        <v>12</v>
      </c>
      <c r="F263">
        <f t="shared" si="33"/>
        <v>0</v>
      </c>
      <c r="G263" s="36"/>
      <c r="H263" s="36"/>
      <c r="I263" s="36"/>
      <c r="J263" s="36"/>
      <c r="K263" s="36"/>
      <c r="L263" s="36"/>
      <c r="M263" s="36"/>
      <c r="N263" s="36"/>
      <c r="O263" s="36"/>
      <c r="P263" s="36"/>
      <c r="Q263" s="36"/>
      <c r="R263" s="36"/>
      <c r="S263" s="36"/>
      <c r="T263" s="36"/>
      <c r="U263" s="36"/>
      <c r="V263" s="36"/>
      <c r="W263" s="36"/>
      <c r="X263" s="36"/>
    </row>
    <row r="264" spans="1:24">
      <c r="A264" s="16" t="s">
        <v>477</v>
      </c>
      <c r="B264" s="16" t="s">
        <v>37</v>
      </c>
      <c r="C264" s="16">
        <v>3</v>
      </c>
      <c r="D264" s="16" t="s">
        <v>882</v>
      </c>
      <c r="E264" s="16">
        <v>13</v>
      </c>
      <c r="F264">
        <f t="shared" si="33"/>
        <v>0</v>
      </c>
      <c r="G264" s="36"/>
      <c r="H264" s="36"/>
      <c r="I264" s="36"/>
      <c r="J264" s="36"/>
      <c r="K264" s="36"/>
      <c r="L264" s="36"/>
      <c r="M264" s="36"/>
      <c r="N264" s="36"/>
      <c r="O264" s="36"/>
      <c r="P264" s="36"/>
      <c r="Q264" s="36"/>
      <c r="R264" s="36"/>
      <c r="S264" s="36"/>
      <c r="T264" s="36"/>
      <c r="U264" s="36"/>
      <c r="V264" s="36"/>
      <c r="W264" s="36"/>
      <c r="X264" s="36"/>
    </row>
    <row r="265" spans="1:24">
      <c r="A265" s="16" t="s">
        <v>477</v>
      </c>
      <c r="B265" s="16" t="s">
        <v>37</v>
      </c>
      <c r="C265" s="16">
        <v>3</v>
      </c>
      <c r="D265" s="16" t="s">
        <v>882</v>
      </c>
      <c r="E265" s="16">
        <v>14</v>
      </c>
      <c r="F265">
        <f t="shared" si="33"/>
        <v>0</v>
      </c>
      <c r="G265" s="36"/>
      <c r="H265" s="36"/>
      <c r="I265" s="36"/>
      <c r="J265" s="36"/>
      <c r="K265" s="36"/>
      <c r="L265" s="36"/>
      <c r="M265" s="36"/>
      <c r="N265" s="36"/>
      <c r="O265" s="36"/>
      <c r="P265" s="36"/>
      <c r="Q265" s="36"/>
      <c r="R265" s="36"/>
      <c r="S265" s="36"/>
      <c r="T265" s="36"/>
      <c r="U265" s="36"/>
      <c r="V265" s="36"/>
      <c r="W265" s="36"/>
      <c r="X265" s="36"/>
    </row>
    <row r="266" spans="1:24">
      <c r="A266" s="16"/>
      <c r="B266" s="16"/>
      <c r="C266" s="16"/>
      <c r="D266" s="21"/>
      <c r="E266" s="16"/>
      <c r="F266">
        <f t="shared" ref="F266:F267" si="34" xml:space="preserve"> COUNTA(G266:AJ266)</f>
        <v>0</v>
      </c>
      <c r="G266" s="36"/>
      <c r="H266" s="36"/>
      <c r="I266" s="36"/>
      <c r="J266" s="36"/>
      <c r="K266" s="36"/>
      <c r="L266" s="36"/>
      <c r="M266" s="36"/>
      <c r="N266" s="36"/>
      <c r="O266" s="36"/>
      <c r="P266" s="36"/>
      <c r="Q266" s="36"/>
      <c r="R266" s="36"/>
      <c r="S266" s="36"/>
      <c r="T266" s="36"/>
      <c r="U266" s="36"/>
      <c r="V266" s="36"/>
      <c r="W266" s="36"/>
      <c r="X266" s="36"/>
    </row>
    <row r="267" spans="1:24">
      <c r="A267" s="16" t="s">
        <v>477</v>
      </c>
      <c r="B267" s="16" t="s">
        <v>568</v>
      </c>
      <c r="C267" s="16">
        <v>0</v>
      </c>
      <c r="D267" s="21">
        <v>0</v>
      </c>
      <c r="E267" s="16"/>
      <c r="F267">
        <f t="shared" si="34"/>
        <v>0</v>
      </c>
      <c r="G267" s="36"/>
      <c r="H267" s="36"/>
      <c r="I267" s="36"/>
      <c r="J267" s="36"/>
      <c r="K267" s="36"/>
      <c r="L267" s="36"/>
      <c r="M267" s="36"/>
      <c r="N267" s="36"/>
      <c r="O267" s="36"/>
      <c r="P267" s="36"/>
      <c r="Q267" s="36"/>
      <c r="R267" s="36"/>
      <c r="S267" s="36"/>
      <c r="T267" s="36"/>
      <c r="U267" s="36"/>
      <c r="V267" s="36"/>
      <c r="W267" s="36"/>
      <c r="X267" s="36"/>
    </row>
    <row r="268" spans="1:24">
      <c r="A268" s="16" t="s">
        <v>477</v>
      </c>
      <c r="B268" s="16" t="s">
        <v>568</v>
      </c>
      <c r="C268" s="16">
        <v>3</v>
      </c>
      <c r="D268" s="16" t="s">
        <v>880</v>
      </c>
      <c r="E268" s="16">
        <v>1</v>
      </c>
      <c r="F268">
        <f xml:space="preserve"> COUNTA(G268:AJ268)</f>
        <v>0</v>
      </c>
      <c r="G268" s="36"/>
      <c r="H268" s="36"/>
      <c r="I268" s="36"/>
      <c r="J268" s="36"/>
      <c r="K268" s="36"/>
      <c r="L268" s="36"/>
      <c r="M268" s="36"/>
      <c r="N268" s="36"/>
      <c r="O268" s="36"/>
      <c r="P268" s="36"/>
      <c r="Q268" s="36"/>
      <c r="R268" s="36"/>
      <c r="S268" s="36"/>
      <c r="T268" s="36"/>
      <c r="U268" s="36"/>
      <c r="V268" s="36"/>
      <c r="W268" s="36"/>
      <c r="X268" s="36"/>
    </row>
    <row r="269" spans="1:24">
      <c r="A269" s="16" t="s">
        <v>477</v>
      </c>
      <c r="B269" s="16" t="s">
        <v>568</v>
      </c>
      <c r="C269" s="16">
        <v>3</v>
      </c>
      <c r="D269" s="16" t="s">
        <v>881</v>
      </c>
      <c r="E269" s="16">
        <v>2</v>
      </c>
      <c r="F269">
        <f xml:space="preserve"> COUNTA(G269:AJ269)</f>
        <v>0</v>
      </c>
      <c r="G269" s="36"/>
      <c r="H269" s="36"/>
      <c r="I269" s="36"/>
      <c r="J269" s="36"/>
      <c r="K269" s="36"/>
      <c r="L269" s="36"/>
      <c r="M269" s="36"/>
      <c r="N269" s="36"/>
      <c r="O269" s="36"/>
      <c r="P269" s="36"/>
      <c r="Q269" s="36"/>
      <c r="R269" s="36"/>
      <c r="S269" s="36"/>
      <c r="T269" s="36"/>
      <c r="U269" s="36"/>
      <c r="V269" s="36"/>
      <c r="W269" s="36"/>
      <c r="X269" s="36"/>
    </row>
    <row r="270" spans="1:24">
      <c r="A270" s="16" t="s">
        <v>477</v>
      </c>
      <c r="B270" s="16" t="s">
        <v>568</v>
      </c>
      <c r="C270" s="16">
        <v>3</v>
      </c>
      <c r="D270" s="16" t="s">
        <v>881</v>
      </c>
      <c r="E270" s="16">
        <v>3</v>
      </c>
      <c r="F270">
        <f xml:space="preserve"> COUNTA(G270:AJ270)</f>
        <v>0</v>
      </c>
      <c r="G270" s="36"/>
      <c r="H270" s="36"/>
      <c r="I270" s="36"/>
      <c r="J270" s="36"/>
      <c r="K270" s="36"/>
      <c r="L270" s="36"/>
      <c r="M270" s="36"/>
      <c r="N270" s="36"/>
      <c r="O270" s="36"/>
      <c r="P270" s="36"/>
      <c r="Q270" s="36"/>
      <c r="R270" s="36"/>
      <c r="S270" s="36"/>
      <c r="T270" s="36"/>
      <c r="U270" s="36"/>
      <c r="V270" s="36"/>
      <c r="W270" s="36"/>
      <c r="X270" s="36"/>
    </row>
    <row r="271" spans="1:24">
      <c r="A271" s="16" t="s">
        <v>477</v>
      </c>
      <c r="B271" s="16" t="s">
        <v>568</v>
      </c>
      <c r="C271" s="16">
        <v>3</v>
      </c>
      <c r="D271" s="16" t="s">
        <v>881</v>
      </c>
      <c r="E271" s="16">
        <v>4</v>
      </c>
      <c r="F271">
        <f xml:space="preserve"> COUNTA(G271:AJ271)</f>
        <v>0</v>
      </c>
      <c r="G271" s="36"/>
      <c r="H271" s="36"/>
      <c r="I271" s="36"/>
      <c r="J271" s="36"/>
      <c r="K271" s="36"/>
      <c r="L271" s="36"/>
      <c r="M271" s="36"/>
      <c r="N271" s="36"/>
      <c r="O271" s="36"/>
      <c r="P271" s="36"/>
      <c r="Q271" s="36"/>
      <c r="R271" s="36"/>
      <c r="S271" s="36"/>
      <c r="T271" s="36"/>
      <c r="U271" s="36"/>
      <c r="V271" s="36"/>
      <c r="W271" s="36"/>
      <c r="X271" s="36"/>
    </row>
    <row r="272" spans="1:24">
      <c r="A272" s="16" t="s">
        <v>477</v>
      </c>
      <c r="B272" s="16" t="s">
        <v>568</v>
      </c>
      <c r="C272" s="16">
        <v>3</v>
      </c>
      <c r="D272" s="16" t="s">
        <v>882</v>
      </c>
      <c r="E272" s="16">
        <v>5</v>
      </c>
      <c r="F272">
        <f xml:space="preserve"> COUNTA(G272:AJ272)</f>
        <v>0</v>
      </c>
      <c r="G272" s="36"/>
      <c r="H272" s="36"/>
      <c r="I272" s="36"/>
      <c r="J272" s="36"/>
      <c r="K272" s="36"/>
      <c r="L272" s="36"/>
      <c r="M272" s="36"/>
      <c r="N272" s="36"/>
      <c r="O272" s="36"/>
      <c r="P272" s="36"/>
      <c r="Q272" s="36"/>
      <c r="R272" s="36"/>
      <c r="S272" s="36"/>
      <c r="T272" s="36"/>
      <c r="U272" s="36"/>
      <c r="V272" s="36"/>
      <c r="W272" s="36"/>
      <c r="X272" s="36"/>
    </row>
    <row r="273" spans="1:24">
      <c r="A273" s="16"/>
      <c r="B273" s="16"/>
      <c r="C273" s="16"/>
      <c r="D273" s="16"/>
      <c r="E273" s="16"/>
      <c r="F273">
        <f t="shared" ref="F273:F294" si="35" xml:space="preserve"> COUNTA(G273:AJ273)</f>
        <v>0</v>
      </c>
      <c r="G273" s="36"/>
      <c r="H273" s="36"/>
      <c r="I273" s="36"/>
      <c r="J273" s="36"/>
      <c r="K273" s="36"/>
      <c r="L273" s="36"/>
      <c r="M273" s="36"/>
      <c r="N273" s="36"/>
      <c r="O273" s="36"/>
      <c r="P273" s="36"/>
      <c r="Q273" s="36"/>
      <c r="R273" s="36"/>
      <c r="S273" s="36"/>
      <c r="T273" s="36"/>
      <c r="U273" s="36"/>
      <c r="V273" s="36"/>
      <c r="W273" s="36"/>
      <c r="X273" s="36"/>
    </row>
    <row r="274" spans="1:24">
      <c r="A274" s="16" t="s">
        <v>477</v>
      </c>
      <c r="B274" s="16" t="s">
        <v>776</v>
      </c>
      <c r="C274" s="16">
        <v>0</v>
      </c>
      <c r="D274" s="16">
        <v>0</v>
      </c>
      <c r="E274" s="16"/>
      <c r="F274">
        <f t="shared" si="35"/>
        <v>0</v>
      </c>
      <c r="G274" s="36"/>
      <c r="H274" s="36"/>
      <c r="I274" s="36"/>
      <c r="J274" s="36"/>
      <c r="K274" s="36"/>
      <c r="L274" s="36"/>
      <c r="M274" s="36"/>
      <c r="N274" s="36"/>
      <c r="O274" s="36"/>
      <c r="P274" s="36"/>
      <c r="Q274" s="36"/>
      <c r="R274" s="36"/>
      <c r="S274" s="36"/>
      <c r="T274" s="36"/>
      <c r="U274" s="36"/>
      <c r="V274" s="36"/>
      <c r="W274" s="36"/>
      <c r="X274" s="36"/>
    </row>
    <row r="275" spans="1:24">
      <c r="A275" s="16" t="s">
        <v>477</v>
      </c>
      <c r="B275" s="16" t="s">
        <v>776</v>
      </c>
      <c r="C275" s="16">
        <v>3</v>
      </c>
      <c r="D275" s="16" t="s">
        <v>882</v>
      </c>
      <c r="E275" s="16">
        <v>1</v>
      </c>
      <c r="F275">
        <f t="shared" ref="F275:F282" si="36" xml:space="preserve"> COUNTA(G275:AJ275)</f>
        <v>0</v>
      </c>
      <c r="G275" s="36"/>
      <c r="H275" s="36"/>
      <c r="I275" s="36"/>
      <c r="J275" s="36"/>
      <c r="K275" s="36"/>
      <c r="L275" s="36"/>
      <c r="M275" s="36"/>
      <c r="N275" s="36"/>
      <c r="O275" s="36"/>
      <c r="P275" s="36"/>
      <c r="Q275" s="36"/>
      <c r="R275" s="36"/>
      <c r="S275" s="36"/>
      <c r="T275" s="36"/>
      <c r="U275" s="36"/>
      <c r="V275" s="36"/>
      <c r="W275" s="36"/>
      <c r="X275" s="36"/>
    </row>
    <row r="276" spans="1:24">
      <c r="A276" s="16" t="s">
        <v>477</v>
      </c>
      <c r="B276" s="16" t="s">
        <v>776</v>
      </c>
      <c r="C276" s="16">
        <v>3</v>
      </c>
      <c r="D276" s="16" t="s">
        <v>882</v>
      </c>
      <c r="E276" s="16">
        <v>2</v>
      </c>
      <c r="F276">
        <f t="shared" si="36"/>
        <v>0</v>
      </c>
      <c r="G276" s="36"/>
      <c r="H276" s="36"/>
      <c r="I276" s="36"/>
      <c r="J276" s="36"/>
      <c r="K276" s="36"/>
      <c r="L276" s="36"/>
      <c r="M276" s="36"/>
      <c r="N276" s="36"/>
      <c r="O276" s="36"/>
      <c r="P276" s="36"/>
      <c r="Q276" s="36"/>
      <c r="R276" s="36"/>
      <c r="S276" s="36"/>
      <c r="T276" s="36"/>
      <c r="U276" s="36"/>
      <c r="V276" s="36"/>
      <c r="W276" s="36"/>
      <c r="X276" s="36"/>
    </row>
    <row r="277" spans="1:24">
      <c r="A277" s="16" t="s">
        <v>477</v>
      </c>
      <c r="B277" s="16" t="s">
        <v>776</v>
      </c>
      <c r="C277" s="16">
        <v>3</v>
      </c>
      <c r="D277" s="16" t="s">
        <v>882</v>
      </c>
      <c r="E277" s="16">
        <v>3</v>
      </c>
      <c r="F277">
        <f t="shared" si="36"/>
        <v>0</v>
      </c>
      <c r="G277" s="36"/>
      <c r="H277" s="36"/>
      <c r="I277" s="36"/>
      <c r="J277" s="36"/>
      <c r="K277" s="36"/>
      <c r="L277" s="36"/>
      <c r="M277" s="36"/>
      <c r="N277" s="36"/>
      <c r="O277" s="36"/>
      <c r="P277" s="36"/>
      <c r="Q277" s="36"/>
      <c r="R277" s="36"/>
      <c r="S277" s="36"/>
      <c r="T277" s="36"/>
      <c r="U277" s="36"/>
      <c r="V277" s="36"/>
      <c r="W277" s="36"/>
      <c r="X277" s="36"/>
    </row>
    <row r="278" spans="1:24">
      <c r="A278" s="16" t="s">
        <v>477</v>
      </c>
      <c r="B278" s="16" t="s">
        <v>776</v>
      </c>
      <c r="C278" s="16">
        <v>3</v>
      </c>
      <c r="D278" s="16" t="s">
        <v>881</v>
      </c>
      <c r="E278" s="16">
        <v>4</v>
      </c>
      <c r="F278">
        <f t="shared" si="36"/>
        <v>0</v>
      </c>
      <c r="G278" s="36"/>
      <c r="H278" s="36"/>
      <c r="I278" s="36"/>
      <c r="J278" s="36"/>
      <c r="K278" s="36"/>
      <c r="L278" s="36"/>
      <c r="M278" s="36"/>
      <c r="N278" s="36"/>
      <c r="O278" s="36"/>
      <c r="P278" s="36"/>
      <c r="Q278" s="36"/>
      <c r="R278" s="36"/>
      <c r="S278" s="36"/>
      <c r="T278" s="36"/>
      <c r="U278" s="36"/>
      <c r="V278" s="36"/>
      <c r="W278" s="36"/>
      <c r="X278" s="36"/>
    </row>
    <row r="279" spans="1:24">
      <c r="A279" s="16" t="s">
        <v>477</v>
      </c>
      <c r="B279" s="16" t="s">
        <v>776</v>
      </c>
      <c r="C279" s="16">
        <v>3</v>
      </c>
      <c r="D279" s="16" t="s">
        <v>880</v>
      </c>
      <c r="E279" s="16">
        <v>5</v>
      </c>
      <c r="F279">
        <f t="shared" si="36"/>
        <v>0</v>
      </c>
      <c r="G279" s="36"/>
      <c r="H279" s="36"/>
      <c r="I279" s="36"/>
      <c r="J279" s="36"/>
      <c r="K279" s="36"/>
      <c r="L279" s="36"/>
      <c r="M279" s="36"/>
      <c r="N279" s="36"/>
      <c r="O279" s="36"/>
      <c r="P279" s="36"/>
      <c r="Q279" s="36"/>
      <c r="R279" s="36"/>
      <c r="S279" s="36"/>
      <c r="T279" s="36"/>
      <c r="U279" s="36"/>
      <c r="V279" s="36"/>
      <c r="W279" s="36"/>
      <c r="X279" s="36"/>
    </row>
    <row r="280" spans="1:24">
      <c r="A280" s="16" t="s">
        <v>477</v>
      </c>
      <c r="B280" s="16" t="s">
        <v>776</v>
      </c>
      <c r="C280" s="16">
        <v>3</v>
      </c>
      <c r="D280" s="16" t="s">
        <v>880</v>
      </c>
      <c r="E280" s="16">
        <v>6</v>
      </c>
      <c r="F280">
        <f t="shared" si="36"/>
        <v>0</v>
      </c>
      <c r="G280" s="36"/>
      <c r="H280" s="36"/>
      <c r="I280" s="36"/>
      <c r="J280" s="36"/>
      <c r="K280" s="36"/>
      <c r="L280" s="36"/>
      <c r="M280" s="36"/>
      <c r="N280" s="36"/>
      <c r="O280" s="36"/>
      <c r="P280" s="36"/>
      <c r="Q280" s="36"/>
      <c r="R280" s="36"/>
      <c r="S280" s="36"/>
      <c r="T280" s="36"/>
      <c r="U280" s="36"/>
      <c r="V280" s="36"/>
      <c r="W280" s="36"/>
      <c r="X280" s="36"/>
    </row>
    <row r="281" spans="1:24">
      <c r="A281" s="16" t="s">
        <v>477</v>
      </c>
      <c r="B281" s="16" t="s">
        <v>776</v>
      </c>
      <c r="C281" s="16">
        <v>3</v>
      </c>
      <c r="D281" s="21" t="s">
        <v>881</v>
      </c>
      <c r="E281" s="16">
        <v>7</v>
      </c>
      <c r="F281">
        <f t="shared" si="36"/>
        <v>0</v>
      </c>
      <c r="G281" s="36"/>
      <c r="H281" s="36"/>
      <c r="I281" s="36"/>
      <c r="J281" s="36"/>
      <c r="K281" s="36"/>
      <c r="L281" s="36"/>
      <c r="M281" s="36"/>
      <c r="N281" s="36"/>
      <c r="O281" s="36"/>
      <c r="P281" s="36"/>
      <c r="Q281" s="36"/>
      <c r="R281" s="36"/>
      <c r="S281" s="36"/>
      <c r="T281" s="36"/>
      <c r="U281" s="36"/>
      <c r="V281" s="36"/>
      <c r="W281" s="36"/>
      <c r="X281" s="36"/>
    </row>
    <row r="282" spans="1:24">
      <c r="A282" s="16" t="s">
        <v>477</v>
      </c>
      <c r="B282" s="16" t="s">
        <v>776</v>
      </c>
      <c r="C282" s="16">
        <v>3</v>
      </c>
      <c r="D282" s="21" t="s">
        <v>881</v>
      </c>
      <c r="E282" s="16">
        <v>8</v>
      </c>
      <c r="F282">
        <f t="shared" si="36"/>
        <v>0</v>
      </c>
      <c r="G282" s="36"/>
      <c r="H282" s="36"/>
      <c r="I282" s="36"/>
      <c r="J282" s="36"/>
      <c r="K282" s="36"/>
      <c r="L282" s="36"/>
      <c r="M282" s="36"/>
      <c r="N282" s="36"/>
      <c r="O282" s="36"/>
      <c r="P282" s="36"/>
      <c r="Q282" s="36"/>
      <c r="R282" s="36"/>
      <c r="S282" s="36"/>
      <c r="T282" s="36"/>
      <c r="U282" s="36"/>
      <c r="V282" s="36"/>
      <c r="W282" s="36"/>
      <c r="X282" s="36"/>
    </row>
    <row r="283" spans="1:24">
      <c r="A283" s="16"/>
      <c r="B283" s="16"/>
      <c r="C283" s="16"/>
      <c r="D283" s="21"/>
      <c r="E283" s="16"/>
      <c r="F283">
        <f t="shared" si="35"/>
        <v>0</v>
      </c>
      <c r="G283" s="36"/>
      <c r="H283" s="36"/>
      <c r="I283" s="36"/>
      <c r="J283" s="36"/>
      <c r="K283" s="36"/>
      <c r="L283" s="36"/>
      <c r="M283" s="36"/>
      <c r="N283" s="36"/>
      <c r="O283" s="36"/>
      <c r="P283" s="36"/>
      <c r="Q283" s="36"/>
      <c r="R283" s="36"/>
      <c r="S283" s="36"/>
      <c r="T283" s="36"/>
      <c r="U283" s="36"/>
      <c r="V283" s="36"/>
      <c r="W283" s="36"/>
      <c r="X283" s="36"/>
    </row>
    <row r="284" spans="1:24">
      <c r="A284" s="16" t="s">
        <v>477</v>
      </c>
      <c r="B284" s="16" t="s">
        <v>560</v>
      </c>
      <c r="C284" s="16">
        <v>0</v>
      </c>
      <c r="D284" s="21">
        <v>0</v>
      </c>
      <c r="E284" s="16"/>
      <c r="F284">
        <f t="shared" si="35"/>
        <v>0</v>
      </c>
      <c r="G284" s="36"/>
      <c r="H284" s="36"/>
      <c r="I284" s="36"/>
      <c r="J284" s="36"/>
      <c r="K284" s="36"/>
      <c r="L284" s="36"/>
      <c r="M284" s="36"/>
      <c r="N284" s="36"/>
      <c r="O284" s="36"/>
      <c r="P284" s="36"/>
      <c r="Q284" s="36"/>
      <c r="R284" s="36"/>
      <c r="S284" s="36"/>
      <c r="T284" s="36"/>
      <c r="U284" s="36"/>
      <c r="V284" s="36"/>
      <c r="W284" s="36"/>
      <c r="X284" s="36"/>
    </row>
    <row r="285" spans="1:24">
      <c r="A285" s="16" t="s">
        <v>477</v>
      </c>
      <c r="B285" s="16" t="s">
        <v>560</v>
      </c>
      <c r="C285" s="16">
        <v>3</v>
      </c>
      <c r="D285" s="16" t="s">
        <v>881</v>
      </c>
      <c r="E285" s="16">
        <v>1</v>
      </c>
      <c r="F285">
        <f t="shared" ref="F285:F292" si="37" xml:space="preserve"> COUNTA(G285:AJ285)</f>
        <v>0</v>
      </c>
      <c r="G285" s="36"/>
      <c r="H285" s="36"/>
      <c r="I285" s="36"/>
      <c r="J285" s="36"/>
      <c r="K285" s="36"/>
      <c r="L285" s="36"/>
      <c r="M285" s="36"/>
      <c r="N285" s="36"/>
      <c r="O285" s="36"/>
      <c r="P285" s="36"/>
      <c r="Q285" s="36"/>
      <c r="R285" s="36"/>
      <c r="S285" s="36"/>
      <c r="T285" s="36"/>
      <c r="U285" s="36"/>
      <c r="V285" s="36"/>
      <c r="W285" s="36"/>
      <c r="X285" s="36"/>
    </row>
    <row r="286" spans="1:24">
      <c r="A286" s="16" t="s">
        <v>477</v>
      </c>
      <c r="B286" s="16" t="s">
        <v>560</v>
      </c>
      <c r="C286" s="16">
        <v>3</v>
      </c>
      <c r="D286" s="16" t="s">
        <v>881</v>
      </c>
      <c r="E286" s="16">
        <v>2</v>
      </c>
      <c r="F286">
        <f t="shared" si="37"/>
        <v>0</v>
      </c>
      <c r="G286" s="36"/>
      <c r="H286" s="36"/>
      <c r="I286" s="36"/>
      <c r="J286" s="36"/>
      <c r="K286" s="36"/>
      <c r="L286" s="36"/>
      <c r="M286" s="36"/>
      <c r="N286" s="36"/>
      <c r="O286" s="36"/>
      <c r="P286" s="36"/>
      <c r="Q286" s="36"/>
      <c r="R286" s="36"/>
      <c r="S286" s="36"/>
      <c r="T286" s="36"/>
      <c r="U286" s="36"/>
      <c r="V286" s="36"/>
      <c r="W286" s="36"/>
      <c r="X286" s="36"/>
    </row>
    <row r="287" spans="1:24">
      <c r="A287" s="16" t="s">
        <v>477</v>
      </c>
      <c r="B287" s="16" t="s">
        <v>560</v>
      </c>
      <c r="C287" s="16">
        <v>3</v>
      </c>
      <c r="D287" s="16" t="s">
        <v>882</v>
      </c>
      <c r="E287" s="16">
        <v>3</v>
      </c>
      <c r="F287">
        <f t="shared" si="37"/>
        <v>0</v>
      </c>
      <c r="G287" s="36"/>
      <c r="H287" s="36"/>
      <c r="I287" s="36"/>
      <c r="J287" s="36"/>
      <c r="K287" s="36"/>
      <c r="L287" s="36"/>
      <c r="M287" s="36"/>
      <c r="N287" s="36"/>
      <c r="O287" s="36"/>
      <c r="P287" s="36"/>
      <c r="Q287" s="36"/>
      <c r="R287" s="36"/>
      <c r="S287" s="36"/>
      <c r="T287" s="36"/>
      <c r="U287" s="36"/>
      <c r="V287" s="36"/>
      <c r="W287" s="36"/>
      <c r="X287" s="36"/>
    </row>
    <row r="288" spans="1:24">
      <c r="A288" s="16" t="s">
        <v>477</v>
      </c>
      <c r="B288" s="16" t="s">
        <v>560</v>
      </c>
      <c r="C288" s="16">
        <v>3</v>
      </c>
      <c r="D288" s="16" t="s">
        <v>881</v>
      </c>
      <c r="E288" s="16">
        <v>4</v>
      </c>
      <c r="F288">
        <f t="shared" si="37"/>
        <v>0</v>
      </c>
      <c r="G288" s="36"/>
      <c r="H288" s="36"/>
      <c r="I288" s="36"/>
      <c r="J288" s="36"/>
      <c r="K288" s="36"/>
      <c r="L288" s="36"/>
      <c r="M288" s="36"/>
      <c r="N288" s="36"/>
      <c r="O288" s="36"/>
      <c r="P288" s="36"/>
      <c r="Q288" s="36"/>
      <c r="R288" s="36"/>
      <c r="S288" s="36"/>
      <c r="T288" s="36"/>
      <c r="U288" s="36"/>
      <c r="V288" s="36"/>
      <c r="W288" s="36"/>
      <c r="X288" s="36"/>
    </row>
    <row r="289" spans="1:24">
      <c r="A289" s="16" t="s">
        <v>477</v>
      </c>
      <c r="B289" s="16" t="s">
        <v>560</v>
      </c>
      <c r="C289" s="16">
        <v>3</v>
      </c>
      <c r="D289" s="16" t="s">
        <v>881</v>
      </c>
      <c r="E289" s="16">
        <v>5</v>
      </c>
      <c r="F289">
        <f t="shared" si="37"/>
        <v>0</v>
      </c>
      <c r="G289" s="36"/>
      <c r="H289" s="36"/>
      <c r="I289" s="36"/>
      <c r="J289" s="36"/>
      <c r="K289" s="36"/>
      <c r="L289" s="36"/>
      <c r="M289" s="36"/>
      <c r="N289" s="36"/>
      <c r="O289" s="36"/>
      <c r="P289" s="36"/>
      <c r="Q289" s="36"/>
      <c r="R289" s="36"/>
      <c r="S289" s="36"/>
      <c r="T289" s="36"/>
      <c r="U289" s="36"/>
      <c r="V289" s="36"/>
      <c r="W289" s="36"/>
      <c r="X289" s="36"/>
    </row>
    <row r="290" spans="1:24">
      <c r="A290" s="16" t="s">
        <v>477</v>
      </c>
      <c r="B290" s="16" t="s">
        <v>560</v>
      </c>
      <c r="C290" s="16">
        <v>3</v>
      </c>
      <c r="D290" s="16" t="s">
        <v>882</v>
      </c>
      <c r="E290" s="16">
        <v>6</v>
      </c>
      <c r="F290">
        <f t="shared" si="37"/>
        <v>0</v>
      </c>
      <c r="G290" s="36"/>
      <c r="H290" s="36"/>
      <c r="I290" s="36"/>
      <c r="J290" s="36"/>
      <c r="K290" s="36"/>
      <c r="L290" s="36"/>
      <c r="M290" s="36"/>
      <c r="N290" s="36"/>
      <c r="O290" s="36"/>
      <c r="P290" s="36"/>
      <c r="Q290" s="36"/>
      <c r="R290" s="36"/>
      <c r="S290" s="36"/>
      <c r="T290" s="36"/>
      <c r="U290" s="36"/>
      <c r="V290" s="36"/>
      <c r="W290" s="36"/>
      <c r="X290" s="36"/>
    </row>
    <row r="291" spans="1:24">
      <c r="A291" s="16" t="s">
        <v>477</v>
      </c>
      <c r="B291" s="16" t="s">
        <v>560</v>
      </c>
      <c r="C291" s="16">
        <v>3</v>
      </c>
      <c r="D291" s="21" t="s">
        <v>880</v>
      </c>
      <c r="E291" s="16">
        <v>7</v>
      </c>
      <c r="F291">
        <f t="shared" si="37"/>
        <v>0</v>
      </c>
      <c r="G291" s="36"/>
      <c r="H291" s="36"/>
      <c r="I291" s="36"/>
      <c r="J291" s="36"/>
      <c r="K291" s="36"/>
      <c r="L291" s="36"/>
      <c r="M291" s="36"/>
      <c r="N291" s="36"/>
      <c r="O291" s="36"/>
      <c r="P291" s="36"/>
      <c r="Q291" s="36"/>
      <c r="R291" s="36"/>
      <c r="S291" s="36"/>
      <c r="T291" s="36"/>
      <c r="U291" s="36"/>
      <c r="V291" s="36"/>
      <c r="W291" s="36"/>
      <c r="X291" s="36"/>
    </row>
    <row r="292" spans="1:24">
      <c r="A292" s="16" t="s">
        <v>477</v>
      </c>
      <c r="B292" s="16" t="s">
        <v>560</v>
      </c>
      <c r="C292" s="16">
        <v>3</v>
      </c>
      <c r="D292" s="21" t="s">
        <v>881</v>
      </c>
      <c r="E292" s="16">
        <v>8</v>
      </c>
      <c r="F292">
        <f t="shared" si="37"/>
        <v>0</v>
      </c>
      <c r="G292" s="36"/>
      <c r="H292" s="36"/>
      <c r="I292" s="36"/>
      <c r="J292" s="36"/>
      <c r="K292" s="36"/>
      <c r="L292" s="36"/>
      <c r="M292" s="36"/>
      <c r="N292" s="36"/>
      <c r="O292" s="36"/>
      <c r="P292" s="36"/>
      <c r="Q292" s="36"/>
      <c r="R292" s="36"/>
      <c r="S292" s="36"/>
      <c r="T292" s="36"/>
      <c r="U292" s="36"/>
      <c r="V292" s="36"/>
      <c r="W292" s="36"/>
      <c r="X292" s="36"/>
    </row>
    <row r="293" spans="1:24">
      <c r="A293" s="16"/>
      <c r="B293" s="16"/>
      <c r="C293" s="16"/>
      <c r="D293" s="21"/>
      <c r="E293" s="16"/>
      <c r="F293">
        <f t="shared" si="35"/>
        <v>0</v>
      </c>
      <c r="G293" s="36"/>
      <c r="H293" s="36"/>
      <c r="I293" s="36"/>
      <c r="J293" s="36"/>
      <c r="K293" s="36"/>
      <c r="L293" s="36"/>
      <c r="M293" s="36"/>
      <c r="N293" s="36"/>
      <c r="O293" s="36"/>
      <c r="P293" s="36"/>
      <c r="Q293" s="36"/>
      <c r="R293" s="36"/>
      <c r="S293" s="36"/>
      <c r="T293" s="36"/>
      <c r="U293" s="36"/>
      <c r="V293" s="36"/>
      <c r="W293" s="36"/>
      <c r="X293" s="36"/>
    </row>
    <row r="294" spans="1:24">
      <c r="A294" s="16" t="s">
        <v>477</v>
      </c>
      <c r="B294" s="16" t="s">
        <v>69</v>
      </c>
      <c r="C294" s="16">
        <v>0</v>
      </c>
      <c r="D294" s="21">
        <v>0</v>
      </c>
      <c r="E294" s="16"/>
      <c r="F294">
        <f t="shared" si="35"/>
        <v>0</v>
      </c>
      <c r="G294" s="36"/>
      <c r="H294" s="36"/>
      <c r="I294" s="36"/>
      <c r="J294" s="36"/>
      <c r="K294" s="36"/>
      <c r="L294" s="36"/>
      <c r="M294" s="36"/>
      <c r="N294" s="36"/>
      <c r="O294" s="36"/>
      <c r="P294" s="36"/>
      <c r="Q294" s="36"/>
      <c r="R294" s="36"/>
      <c r="S294" s="36"/>
      <c r="T294" s="36"/>
      <c r="U294" s="36"/>
      <c r="V294" s="36"/>
      <c r="W294" s="36"/>
      <c r="X294" s="36"/>
    </row>
    <row r="295" spans="1:24">
      <c r="A295" s="16" t="s">
        <v>477</v>
      </c>
      <c r="B295" s="16" t="s">
        <v>69</v>
      </c>
      <c r="C295" s="16">
        <v>3</v>
      </c>
      <c r="D295" s="16" t="s">
        <v>880</v>
      </c>
      <c r="E295" s="16">
        <v>1</v>
      </c>
      <c r="F295">
        <f t="shared" ref="F295:F300" si="38" xml:space="preserve"> COUNTA(G295:AJ295)</f>
        <v>0</v>
      </c>
      <c r="G295" s="36"/>
      <c r="H295" s="36"/>
      <c r="I295" s="36"/>
      <c r="J295" s="36"/>
      <c r="K295" s="36"/>
      <c r="L295" s="36"/>
      <c r="M295" s="36"/>
      <c r="N295" s="36"/>
      <c r="O295" s="36"/>
      <c r="P295" s="36"/>
      <c r="Q295" s="36"/>
      <c r="R295" s="36"/>
      <c r="S295" s="36"/>
      <c r="T295" s="36"/>
      <c r="U295" s="36"/>
      <c r="V295" s="36"/>
      <c r="W295" s="36"/>
      <c r="X295" s="36"/>
    </row>
    <row r="296" spans="1:24">
      <c r="A296" s="16" t="s">
        <v>477</v>
      </c>
      <c r="B296" s="16" t="s">
        <v>69</v>
      </c>
      <c r="C296" s="16">
        <v>3</v>
      </c>
      <c r="D296" s="16" t="s">
        <v>882</v>
      </c>
      <c r="E296" s="16">
        <v>2</v>
      </c>
      <c r="F296">
        <f t="shared" si="38"/>
        <v>0</v>
      </c>
      <c r="G296" s="36"/>
      <c r="H296" s="36"/>
      <c r="I296" s="36"/>
      <c r="J296" s="36"/>
      <c r="K296" s="36"/>
      <c r="L296" s="36"/>
      <c r="M296" s="36"/>
      <c r="N296" s="36"/>
      <c r="O296" s="36"/>
      <c r="P296" s="36"/>
      <c r="Q296" s="36"/>
      <c r="R296" s="36"/>
      <c r="S296" s="36"/>
      <c r="T296" s="36"/>
      <c r="U296" s="36"/>
      <c r="V296" s="36"/>
      <c r="W296" s="36"/>
      <c r="X296" s="36"/>
    </row>
    <row r="297" spans="1:24">
      <c r="A297" s="16" t="s">
        <v>477</v>
      </c>
      <c r="B297" s="16" t="s">
        <v>69</v>
      </c>
      <c r="C297" s="16">
        <v>3</v>
      </c>
      <c r="D297" s="16" t="s">
        <v>882</v>
      </c>
      <c r="E297" s="16">
        <v>3</v>
      </c>
      <c r="F297">
        <f t="shared" si="38"/>
        <v>0</v>
      </c>
      <c r="G297" s="36"/>
      <c r="H297" s="36"/>
      <c r="I297" s="36"/>
      <c r="J297" s="36"/>
      <c r="K297" s="36"/>
      <c r="L297" s="36"/>
      <c r="M297" s="36"/>
      <c r="N297" s="36"/>
      <c r="O297" s="36"/>
      <c r="P297" s="36"/>
      <c r="Q297" s="36"/>
      <c r="R297" s="36"/>
      <c r="S297" s="36"/>
      <c r="T297" s="36"/>
      <c r="U297" s="36"/>
      <c r="V297" s="36"/>
      <c r="W297" s="36"/>
      <c r="X297" s="36"/>
    </row>
    <row r="298" spans="1:24">
      <c r="A298" s="16" t="s">
        <v>477</v>
      </c>
      <c r="B298" s="16" t="s">
        <v>69</v>
      </c>
      <c r="C298" s="16">
        <v>3</v>
      </c>
      <c r="D298" s="16" t="s">
        <v>882</v>
      </c>
      <c r="E298" s="16">
        <v>4</v>
      </c>
      <c r="F298">
        <f t="shared" si="38"/>
        <v>0</v>
      </c>
      <c r="G298" s="36"/>
      <c r="H298" s="36"/>
      <c r="I298" s="36"/>
      <c r="J298" s="36"/>
      <c r="K298" s="36"/>
      <c r="L298" s="36"/>
      <c r="M298" s="36"/>
      <c r="N298" s="36"/>
      <c r="O298" s="36"/>
      <c r="P298" s="36"/>
      <c r="Q298" s="36"/>
      <c r="R298" s="36"/>
      <c r="S298" s="36"/>
      <c r="T298" s="36"/>
      <c r="U298" s="36"/>
      <c r="V298" s="36"/>
      <c r="W298" s="36"/>
      <c r="X298" s="36"/>
    </row>
    <row r="299" spans="1:24">
      <c r="A299" s="16" t="s">
        <v>477</v>
      </c>
      <c r="B299" s="16" t="s">
        <v>69</v>
      </c>
      <c r="C299" s="16">
        <v>3</v>
      </c>
      <c r="D299" s="21" t="s">
        <v>882</v>
      </c>
      <c r="E299" s="16">
        <v>5</v>
      </c>
      <c r="F299">
        <f t="shared" si="38"/>
        <v>0</v>
      </c>
      <c r="G299" s="36"/>
      <c r="H299" s="36"/>
      <c r="I299" s="36"/>
      <c r="J299" s="36"/>
      <c r="K299" s="36"/>
      <c r="L299" s="36"/>
      <c r="M299" s="36"/>
      <c r="N299" s="36"/>
      <c r="O299" s="36"/>
      <c r="P299" s="36"/>
      <c r="Q299" s="36"/>
      <c r="R299" s="36"/>
      <c r="S299" s="36"/>
      <c r="T299" s="36"/>
      <c r="U299" s="36"/>
      <c r="V299" s="36"/>
      <c r="W299" s="36"/>
      <c r="X299" s="36"/>
    </row>
    <row r="300" spans="1:24">
      <c r="A300" s="16" t="s">
        <v>477</v>
      </c>
      <c r="B300" s="16" t="s">
        <v>69</v>
      </c>
      <c r="C300" s="16">
        <v>3</v>
      </c>
      <c r="D300" s="16" t="s">
        <v>880</v>
      </c>
      <c r="E300" s="16">
        <v>6</v>
      </c>
      <c r="F300">
        <f t="shared" si="38"/>
        <v>0</v>
      </c>
      <c r="G300" s="36"/>
      <c r="H300" s="36"/>
      <c r="I300" s="36"/>
      <c r="J300" s="36"/>
      <c r="K300" s="36"/>
      <c r="L300" s="36"/>
      <c r="M300" s="36"/>
      <c r="N300" s="36"/>
      <c r="O300" s="36"/>
      <c r="P300" s="36"/>
      <c r="Q300" s="36"/>
      <c r="R300" s="36"/>
      <c r="S300" s="36"/>
      <c r="T300" s="36"/>
      <c r="U300" s="36"/>
      <c r="V300" s="36"/>
      <c r="W300" s="36"/>
      <c r="X300" s="36"/>
    </row>
    <row r="301" spans="1:24">
      <c r="A301" s="16"/>
      <c r="B301" s="16"/>
      <c r="C301" s="16"/>
      <c r="D301" s="21"/>
      <c r="E301" s="16"/>
      <c r="F301">
        <f t="shared" ref="F301:F332" si="39" xml:space="preserve"> COUNTA(G301:AJ301)</f>
        <v>0</v>
      </c>
      <c r="G301" s="36"/>
      <c r="H301" s="36"/>
      <c r="I301" s="36"/>
      <c r="J301" s="36"/>
      <c r="K301" s="36"/>
      <c r="L301" s="36"/>
      <c r="M301" s="36"/>
      <c r="N301" s="36"/>
      <c r="O301" s="36"/>
      <c r="P301" s="36"/>
      <c r="Q301" s="36"/>
      <c r="R301" s="36"/>
      <c r="S301" s="36"/>
      <c r="T301" s="36"/>
      <c r="U301" s="36"/>
      <c r="V301" s="36"/>
      <c r="W301" s="36"/>
      <c r="X301" s="36"/>
    </row>
    <row r="302" spans="1:24">
      <c r="A302" s="16" t="s">
        <v>473</v>
      </c>
      <c r="B302" s="16" t="s">
        <v>649</v>
      </c>
      <c r="C302" s="16">
        <v>4</v>
      </c>
      <c r="D302" s="21">
        <v>0</v>
      </c>
      <c r="E302" s="16"/>
      <c r="F302">
        <f t="shared" si="39"/>
        <v>0</v>
      </c>
      <c r="G302" s="36"/>
      <c r="H302" s="36"/>
      <c r="I302" s="36"/>
      <c r="J302" s="36"/>
      <c r="K302" s="36"/>
      <c r="L302" s="36"/>
      <c r="M302" s="36"/>
      <c r="N302" s="36"/>
      <c r="O302" s="36"/>
      <c r="P302" s="36"/>
      <c r="Q302" s="36"/>
      <c r="R302" s="36"/>
      <c r="S302" s="36"/>
      <c r="T302" s="36"/>
      <c r="U302" s="36"/>
      <c r="V302" s="36"/>
      <c r="W302" s="36"/>
      <c r="X302" s="36"/>
    </row>
    <row r="303" spans="1:24">
      <c r="A303" s="16" t="s">
        <v>473</v>
      </c>
      <c r="B303" s="16" t="s">
        <v>649</v>
      </c>
      <c r="C303" s="16">
        <v>1</v>
      </c>
      <c r="D303" s="16" t="s">
        <v>880</v>
      </c>
      <c r="E303" s="16">
        <v>1</v>
      </c>
      <c r="F303">
        <f xml:space="preserve"> COUNTA(G303:AJ303)</f>
        <v>3</v>
      </c>
      <c r="G303" s="36"/>
      <c r="H303" s="36"/>
      <c r="I303" s="36"/>
      <c r="J303" s="36"/>
      <c r="K303" s="36"/>
      <c r="L303" s="36"/>
      <c r="M303" s="36"/>
      <c r="N303" s="36"/>
      <c r="O303" s="36" t="s">
        <v>1299</v>
      </c>
      <c r="P303" s="36" t="s">
        <v>1299</v>
      </c>
      <c r="Q303" s="36"/>
      <c r="R303" s="36"/>
      <c r="S303" s="36"/>
      <c r="T303" s="36"/>
      <c r="U303" s="36"/>
      <c r="V303" s="36" t="s">
        <v>1299</v>
      </c>
      <c r="W303" s="36"/>
      <c r="X303" s="36"/>
    </row>
    <row r="304" spans="1:24">
      <c r="A304" s="16" t="s">
        <v>473</v>
      </c>
      <c r="B304" s="16" t="s">
        <v>649</v>
      </c>
      <c r="C304" s="16">
        <v>1</v>
      </c>
      <c r="D304" s="16" t="s">
        <v>880</v>
      </c>
      <c r="E304" s="16">
        <v>2</v>
      </c>
      <c r="F304">
        <f xml:space="preserve"> COUNTA(G304:AJ304)</f>
        <v>1</v>
      </c>
      <c r="G304" s="36"/>
      <c r="H304" s="36"/>
      <c r="I304" s="36"/>
      <c r="J304" s="36"/>
      <c r="K304" s="36"/>
      <c r="L304" s="36"/>
      <c r="M304" s="36"/>
      <c r="N304" s="36"/>
      <c r="O304" s="36"/>
      <c r="P304" s="36"/>
      <c r="Q304" s="36"/>
      <c r="R304" s="36"/>
      <c r="S304" s="36"/>
      <c r="T304" s="36"/>
      <c r="U304" s="36"/>
      <c r="V304" s="36" t="s">
        <v>1299</v>
      </c>
      <c r="W304" s="36"/>
      <c r="X304" s="36"/>
    </row>
    <row r="305" spans="1:24">
      <c r="A305" s="16" t="s">
        <v>473</v>
      </c>
      <c r="B305" s="16" t="s">
        <v>649</v>
      </c>
      <c r="C305" s="16">
        <v>1</v>
      </c>
      <c r="D305" s="16" t="s">
        <v>882</v>
      </c>
      <c r="E305" s="16">
        <v>3</v>
      </c>
      <c r="F305">
        <f xml:space="preserve"> COUNTA(G305:AJ305)</f>
        <v>1</v>
      </c>
      <c r="G305" s="36"/>
      <c r="H305" s="36"/>
      <c r="I305" s="36"/>
      <c r="J305" s="36"/>
      <c r="K305" s="36"/>
      <c r="L305" s="36"/>
      <c r="M305" s="36"/>
      <c r="N305" s="36"/>
      <c r="O305" s="36"/>
      <c r="P305" s="36"/>
      <c r="Q305" s="36"/>
      <c r="R305" s="36"/>
      <c r="S305" s="36"/>
      <c r="T305" s="36"/>
      <c r="U305" s="36"/>
      <c r="V305" s="36" t="s">
        <v>1299</v>
      </c>
      <c r="W305" s="36"/>
      <c r="X305" s="36"/>
    </row>
    <row r="306" spans="1:24">
      <c r="A306" s="16" t="s">
        <v>473</v>
      </c>
      <c r="B306" s="16" t="s">
        <v>649</v>
      </c>
      <c r="C306" s="16">
        <v>1</v>
      </c>
      <c r="D306" s="16" t="s">
        <v>882</v>
      </c>
      <c r="E306" s="16">
        <v>4</v>
      </c>
      <c r="F306">
        <f xml:space="preserve"> COUNTA(G306:AJ306)</f>
        <v>3</v>
      </c>
      <c r="G306" s="36"/>
      <c r="H306" s="36"/>
      <c r="I306" s="36"/>
      <c r="J306" s="36"/>
      <c r="K306" s="36"/>
      <c r="L306" s="36"/>
      <c r="M306" s="36"/>
      <c r="N306" s="36"/>
      <c r="O306" s="36" t="s">
        <v>1299</v>
      </c>
      <c r="P306" s="36" t="s">
        <v>1299</v>
      </c>
      <c r="Q306" s="36"/>
      <c r="R306" s="36"/>
      <c r="S306" s="36"/>
      <c r="T306" s="36"/>
      <c r="U306" s="36"/>
      <c r="V306" s="36" t="s">
        <v>1299</v>
      </c>
      <c r="W306" s="36"/>
      <c r="X306" s="36"/>
    </row>
    <row r="307" spans="1:24">
      <c r="A307" s="16" t="s">
        <v>473</v>
      </c>
      <c r="B307" s="16" t="s">
        <v>649</v>
      </c>
      <c r="C307" s="16">
        <v>1</v>
      </c>
      <c r="D307" s="16" t="s">
        <v>881</v>
      </c>
      <c r="E307" s="16">
        <v>5</v>
      </c>
      <c r="F307">
        <f xml:space="preserve"> COUNTA(G307:AJ307)</f>
        <v>1</v>
      </c>
      <c r="G307" s="36"/>
      <c r="H307" s="36"/>
      <c r="I307" s="36"/>
      <c r="J307" s="36"/>
      <c r="K307" s="36"/>
      <c r="L307" s="36"/>
      <c r="M307" s="36"/>
      <c r="N307" s="36"/>
      <c r="O307" s="36"/>
      <c r="P307" s="36"/>
      <c r="Q307" s="36"/>
      <c r="R307" s="36"/>
      <c r="S307" s="36"/>
      <c r="T307" s="36"/>
      <c r="U307" s="36"/>
      <c r="V307" s="36"/>
      <c r="W307" s="36" t="s">
        <v>1299</v>
      </c>
      <c r="X307" s="36"/>
    </row>
    <row r="308" spans="1:24">
      <c r="A308" s="16"/>
      <c r="B308" s="16"/>
      <c r="C308" s="16"/>
      <c r="D308" s="16"/>
      <c r="E308" s="16"/>
      <c r="F308">
        <f t="shared" si="39"/>
        <v>0</v>
      </c>
      <c r="G308" s="36"/>
      <c r="H308" s="36"/>
      <c r="I308" s="36"/>
      <c r="J308" s="36"/>
      <c r="K308" s="36"/>
      <c r="L308" s="36"/>
      <c r="M308" s="36"/>
      <c r="N308" s="36"/>
      <c r="O308" s="36"/>
      <c r="P308" s="36"/>
      <c r="Q308" s="36"/>
      <c r="R308" s="36"/>
      <c r="S308" s="36"/>
      <c r="T308" s="36"/>
      <c r="U308" s="36"/>
      <c r="V308" s="36"/>
      <c r="W308" s="36"/>
      <c r="X308" s="36"/>
    </row>
    <row r="309" spans="1:24">
      <c r="A309" s="16" t="s">
        <v>473</v>
      </c>
      <c r="B309" s="16" t="s">
        <v>725</v>
      </c>
      <c r="C309" s="16">
        <v>0</v>
      </c>
      <c r="D309" s="16">
        <v>4</v>
      </c>
      <c r="E309" s="16"/>
      <c r="F309">
        <f t="shared" si="39"/>
        <v>0</v>
      </c>
      <c r="G309" s="36"/>
      <c r="H309" s="36"/>
      <c r="I309" s="36"/>
      <c r="J309" s="36"/>
      <c r="K309" s="36"/>
      <c r="L309" s="36"/>
      <c r="M309" s="36"/>
      <c r="N309" s="36"/>
      <c r="O309" s="36"/>
      <c r="P309" s="36"/>
      <c r="Q309" s="36"/>
      <c r="R309" s="36"/>
      <c r="S309" s="36"/>
      <c r="T309" s="36"/>
      <c r="U309" s="36"/>
      <c r="V309" s="36"/>
      <c r="W309" s="36"/>
      <c r="X309" s="36"/>
    </row>
    <row r="310" spans="1:24">
      <c r="A310" s="16" t="s">
        <v>473</v>
      </c>
      <c r="B310" s="16" t="s">
        <v>725</v>
      </c>
      <c r="C310" s="16">
        <v>2</v>
      </c>
      <c r="D310" s="16" t="s">
        <v>881</v>
      </c>
      <c r="E310" s="16">
        <v>1</v>
      </c>
      <c r="F310">
        <f xml:space="preserve"> COUNTA(G310:AJ310)</f>
        <v>2</v>
      </c>
      <c r="G310" s="36"/>
      <c r="H310" s="36"/>
      <c r="I310" s="36"/>
      <c r="J310" s="36"/>
      <c r="K310" s="36"/>
      <c r="L310" s="36"/>
      <c r="M310" s="36"/>
      <c r="N310" s="36"/>
      <c r="O310" s="36"/>
      <c r="P310" s="36" t="s">
        <v>1299</v>
      </c>
      <c r="Q310" s="36"/>
      <c r="R310" s="36"/>
      <c r="S310" s="36"/>
      <c r="T310" s="36"/>
      <c r="U310" s="36"/>
      <c r="V310" s="36"/>
      <c r="W310" s="36" t="s">
        <v>1299</v>
      </c>
      <c r="X310" s="36"/>
    </row>
    <row r="311" spans="1:24">
      <c r="A311" s="16" t="s">
        <v>473</v>
      </c>
      <c r="B311" s="16" t="s">
        <v>725</v>
      </c>
      <c r="C311" s="16">
        <v>2</v>
      </c>
      <c r="D311" s="16" t="s">
        <v>881</v>
      </c>
      <c r="E311" s="16">
        <v>2</v>
      </c>
      <c r="F311">
        <f xml:space="preserve"> COUNTA(G311:AJ311)</f>
        <v>0</v>
      </c>
      <c r="G311" s="36"/>
      <c r="H311" s="36"/>
      <c r="I311" s="36"/>
      <c r="J311" s="36"/>
      <c r="K311" s="36"/>
      <c r="L311" s="36"/>
      <c r="M311" s="36"/>
      <c r="N311" s="36"/>
      <c r="O311" s="36"/>
      <c r="P311" s="36"/>
      <c r="Q311" s="36"/>
      <c r="R311" s="36"/>
      <c r="S311" s="36"/>
      <c r="T311" s="36"/>
      <c r="U311" s="36"/>
      <c r="V311" s="36"/>
      <c r="W311" s="36"/>
      <c r="X311" s="36"/>
    </row>
    <row r="312" spans="1:24">
      <c r="A312" s="16" t="s">
        <v>473</v>
      </c>
      <c r="B312" s="16" t="s">
        <v>725</v>
      </c>
      <c r="C312" s="16">
        <v>2</v>
      </c>
      <c r="D312" s="16" t="s">
        <v>882</v>
      </c>
      <c r="E312" s="16">
        <v>3</v>
      </c>
      <c r="F312">
        <f xml:space="preserve"> COUNTA(G312:AJ312)</f>
        <v>2</v>
      </c>
      <c r="G312" s="36"/>
      <c r="H312" s="36"/>
      <c r="I312" s="36"/>
      <c r="J312" s="36"/>
      <c r="K312" s="36"/>
      <c r="L312" s="36"/>
      <c r="M312" s="36"/>
      <c r="N312" s="36"/>
      <c r="O312" s="36"/>
      <c r="P312" s="36" t="s">
        <v>1299</v>
      </c>
      <c r="Q312" s="36"/>
      <c r="R312" s="36"/>
      <c r="S312" s="36"/>
      <c r="T312" s="36"/>
      <c r="U312" s="36"/>
      <c r="V312" s="36" t="s">
        <v>1299</v>
      </c>
      <c r="W312" s="36"/>
      <c r="X312" s="36"/>
    </row>
    <row r="313" spans="1:24">
      <c r="A313" s="16"/>
      <c r="B313" s="16"/>
      <c r="C313" s="16"/>
      <c r="D313" s="16"/>
      <c r="E313" s="16"/>
      <c r="F313">
        <f t="shared" si="39"/>
        <v>0</v>
      </c>
      <c r="G313" s="36"/>
      <c r="H313" s="36"/>
      <c r="I313" s="36"/>
      <c r="J313" s="36"/>
      <c r="K313" s="36"/>
      <c r="L313" s="36"/>
      <c r="M313" s="36"/>
      <c r="N313" s="36"/>
      <c r="O313" s="36"/>
      <c r="P313" s="36"/>
      <c r="Q313" s="36"/>
      <c r="R313" s="36"/>
      <c r="S313" s="36"/>
      <c r="T313" s="36"/>
      <c r="U313" s="36"/>
      <c r="V313" s="36"/>
      <c r="W313" s="36"/>
      <c r="X313" s="36"/>
    </row>
    <row r="314" spans="1:24">
      <c r="A314" s="16" t="s">
        <v>473</v>
      </c>
      <c r="B314" s="16" t="s">
        <v>348</v>
      </c>
      <c r="C314" s="16">
        <v>0</v>
      </c>
      <c r="D314" s="16">
        <v>0</v>
      </c>
      <c r="E314" s="16"/>
      <c r="F314">
        <f t="shared" si="39"/>
        <v>2</v>
      </c>
      <c r="G314" s="36"/>
      <c r="H314" s="36"/>
      <c r="I314" s="36"/>
      <c r="J314" s="36"/>
      <c r="K314" s="36"/>
      <c r="L314" s="36"/>
      <c r="M314" s="36"/>
      <c r="N314" s="36"/>
      <c r="O314" s="36"/>
      <c r="P314" s="36" t="s">
        <v>1299</v>
      </c>
      <c r="Q314" s="36"/>
      <c r="R314" s="36"/>
      <c r="S314" s="36"/>
      <c r="T314" s="36"/>
      <c r="U314" s="36"/>
      <c r="V314" s="36" t="s">
        <v>1299</v>
      </c>
      <c r="W314" s="36"/>
      <c r="X314" s="36"/>
    </row>
    <row r="315" spans="1:24">
      <c r="A315" s="16" t="s">
        <v>473</v>
      </c>
      <c r="B315" s="16" t="s">
        <v>348</v>
      </c>
      <c r="C315" s="16">
        <v>3</v>
      </c>
      <c r="D315" s="16" t="s">
        <v>880</v>
      </c>
      <c r="E315" s="16">
        <v>1</v>
      </c>
      <c r="F315">
        <f xml:space="preserve"> COUNTA(G315:AJ315)</f>
        <v>2</v>
      </c>
      <c r="G315" s="36"/>
      <c r="H315" s="36"/>
      <c r="I315" s="36"/>
      <c r="J315" s="36"/>
      <c r="K315" s="36"/>
      <c r="L315" s="36"/>
      <c r="M315" s="36"/>
      <c r="N315" s="36"/>
      <c r="O315" s="36"/>
      <c r="P315" s="36" t="s">
        <v>1299</v>
      </c>
      <c r="Q315" s="36"/>
      <c r="R315" s="36"/>
      <c r="S315" s="36"/>
      <c r="T315" s="36"/>
      <c r="U315" s="36"/>
      <c r="V315" s="36"/>
      <c r="W315" s="36" t="s">
        <v>1299</v>
      </c>
      <c r="X315" s="36"/>
    </row>
    <row r="316" spans="1:24">
      <c r="A316" s="16" t="s">
        <v>473</v>
      </c>
      <c r="B316" s="16" t="s">
        <v>348</v>
      </c>
      <c r="C316" s="16">
        <v>3</v>
      </c>
      <c r="D316" s="16" t="s">
        <v>881</v>
      </c>
      <c r="E316" s="16">
        <v>2</v>
      </c>
      <c r="F316">
        <f xml:space="preserve"> COUNTA(G316:AJ316)</f>
        <v>0</v>
      </c>
      <c r="G316" s="36"/>
      <c r="H316" s="36"/>
      <c r="I316" s="36"/>
      <c r="J316" s="36"/>
      <c r="K316" s="36"/>
      <c r="L316" s="36"/>
      <c r="M316" s="36"/>
      <c r="N316" s="36"/>
      <c r="O316" s="36"/>
      <c r="P316" s="36"/>
      <c r="Q316" s="36"/>
      <c r="R316" s="36"/>
      <c r="S316" s="36"/>
      <c r="T316" s="36"/>
      <c r="U316" s="36"/>
      <c r="V316" s="36"/>
      <c r="W316" s="36"/>
      <c r="X316" s="36"/>
    </row>
    <row r="317" spans="1:24">
      <c r="A317" s="16" t="s">
        <v>473</v>
      </c>
      <c r="B317" s="16" t="s">
        <v>348</v>
      </c>
      <c r="C317" s="16">
        <v>3</v>
      </c>
      <c r="D317" s="16" t="s">
        <v>881</v>
      </c>
      <c r="E317" s="16">
        <v>3</v>
      </c>
      <c r="F317">
        <f xml:space="preserve"> COUNTA(G317:AJ317)</f>
        <v>0</v>
      </c>
      <c r="G317" s="36"/>
      <c r="H317" s="36"/>
      <c r="I317" s="36"/>
      <c r="J317" s="36"/>
      <c r="K317" s="36"/>
      <c r="L317" s="36"/>
      <c r="M317" s="36"/>
      <c r="N317" s="36"/>
      <c r="O317" s="36"/>
      <c r="P317" s="36"/>
      <c r="Q317" s="36"/>
      <c r="R317" s="36"/>
      <c r="S317" s="36"/>
      <c r="T317" s="36"/>
      <c r="U317" s="36"/>
      <c r="V317" s="36"/>
      <c r="W317" s="36"/>
      <c r="X317" s="36"/>
    </row>
    <row r="318" spans="1:24">
      <c r="A318" s="16" t="s">
        <v>473</v>
      </c>
      <c r="B318" s="16" t="s">
        <v>348</v>
      </c>
      <c r="C318" s="16">
        <v>3</v>
      </c>
      <c r="D318" s="16" t="s">
        <v>882</v>
      </c>
      <c r="E318" s="16">
        <v>4</v>
      </c>
      <c r="F318">
        <f xml:space="preserve"> COUNTA(G318:AJ318)</f>
        <v>0</v>
      </c>
      <c r="G318" s="36"/>
      <c r="H318" s="36"/>
      <c r="I318" s="36"/>
      <c r="J318" s="36"/>
      <c r="K318" s="36"/>
      <c r="L318" s="36"/>
      <c r="M318" s="36"/>
      <c r="N318" s="36"/>
      <c r="O318" s="36"/>
      <c r="P318" s="36"/>
      <c r="Q318" s="36"/>
      <c r="R318" s="36"/>
      <c r="S318" s="36"/>
      <c r="T318" s="36"/>
      <c r="U318" s="36"/>
      <c r="V318" s="36"/>
      <c r="W318" s="36"/>
      <c r="X318" s="36"/>
    </row>
    <row r="319" spans="1:24">
      <c r="A319" s="16"/>
      <c r="B319" s="16"/>
      <c r="C319" s="16"/>
      <c r="D319" s="16"/>
      <c r="E319" s="16"/>
      <c r="F319">
        <f t="shared" si="39"/>
        <v>0</v>
      </c>
      <c r="G319" s="36"/>
      <c r="H319" s="36"/>
      <c r="I319" s="36"/>
      <c r="J319" s="36"/>
      <c r="K319" s="36"/>
      <c r="L319" s="36"/>
      <c r="M319" s="36"/>
      <c r="N319" s="36"/>
      <c r="O319" s="36"/>
      <c r="P319" s="36"/>
      <c r="Q319" s="36"/>
      <c r="R319" s="36"/>
      <c r="S319" s="36"/>
      <c r="T319" s="36"/>
      <c r="U319" s="36"/>
      <c r="V319" s="36"/>
      <c r="W319" s="36"/>
      <c r="X319" s="36"/>
    </row>
    <row r="320" spans="1:24">
      <c r="A320" s="16" t="s">
        <v>473</v>
      </c>
      <c r="B320" s="16" t="s">
        <v>104</v>
      </c>
      <c r="C320" s="16">
        <v>0</v>
      </c>
      <c r="D320" s="16">
        <v>0</v>
      </c>
      <c r="E320" s="16"/>
      <c r="F320">
        <f t="shared" si="39"/>
        <v>0</v>
      </c>
      <c r="G320" s="36"/>
      <c r="H320" s="36"/>
      <c r="I320" s="36"/>
      <c r="J320" s="36"/>
      <c r="K320" s="36"/>
      <c r="L320" s="36"/>
      <c r="M320" s="36"/>
      <c r="N320" s="36"/>
      <c r="O320" s="36"/>
      <c r="P320" s="36"/>
      <c r="Q320" s="36"/>
      <c r="R320" s="36"/>
      <c r="S320" s="36"/>
      <c r="T320" s="36"/>
      <c r="U320" s="36"/>
      <c r="V320" s="36"/>
      <c r="W320" s="36"/>
      <c r="X320" s="36"/>
    </row>
    <row r="321" spans="1:24">
      <c r="A321" s="16" t="s">
        <v>473</v>
      </c>
      <c r="B321" s="16" t="s">
        <v>104</v>
      </c>
      <c r="C321" s="16">
        <v>3</v>
      </c>
      <c r="D321" s="16" t="s">
        <v>880</v>
      </c>
      <c r="E321" s="16">
        <v>1</v>
      </c>
      <c r="F321">
        <f xml:space="preserve"> COUNTA(G321:AJ321)</f>
        <v>0</v>
      </c>
      <c r="G321" s="36"/>
      <c r="H321" s="36"/>
      <c r="I321" s="36"/>
      <c r="J321" s="36"/>
      <c r="K321" s="36"/>
      <c r="L321" s="36"/>
      <c r="M321" s="36"/>
      <c r="N321" s="36"/>
      <c r="O321" s="36"/>
      <c r="P321" s="36"/>
      <c r="Q321" s="36"/>
      <c r="R321" s="36"/>
      <c r="S321" s="36"/>
      <c r="T321" s="36"/>
      <c r="U321" s="36"/>
      <c r="V321" s="36"/>
      <c r="W321" s="36"/>
      <c r="X321" s="36"/>
    </row>
    <row r="322" spans="1:24">
      <c r="A322" s="16" t="s">
        <v>473</v>
      </c>
      <c r="B322" s="16" t="s">
        <v>104</v>
      </c>
      <c r="C322" s="16">
        <v>3</v>
      </c>
      <c r="D322" s="16" t="s">
        <v>881</v>
      </c>
      <c r="E322" s="16">
        <v>2</v>
      </c>
      <c r="F322">
        <f xml:space="preserve"> COUNTA(G322:AJ322)</f>
        <v>1</v>
      </c>
      <c r="G322" s="36"/>
      <c r="H322" s="36"/>
      <c r="I322" s="36"/>
      <c r="J322" s="36"/>
      <c r="K322" s="36"/>
      <c r="L322" s="36"/>
      <c r="M322" s="36"/>
      <c r="N322" s="36"/>
      <c r="O322" s="36"/>
      <c r="P322" s="36"/>
      <c r="Q322" s="36"/>
      <c r="R322" s="36"/>
      <c r="S322" s="36"/>
      <c r="T322" s="36"/>
      <c r="U322" s="36"/>
      <c r="V322" s="36" t="s">
        <v>1304</v>
      </c>
      <c r="W322" s="36"/>
      <c r="X322" s="36"/>
    </row>
    <row r="323" spans="1:24">
      <c r="A323" s="16" t="s">
        <v>473</v>
      </c>
      <c r="B323" s="16" t="s">
        <v>104</v>
      </c>
      <c r="C323" s="16">
        <v>3</v>
      </c>
      <c r="D323" s="16" t="s">
        <v>882</v>
      </c>
      <c r="E323" s="16">
        <v>3</v>
      </c>
      <c r="F323">
        <f xml:space="preserve"> COUNTA(G323:AJ323)</f>
        <v>0</v>
      </c>
      <c r="G323" s="36"/>
      <c r="H323" s="36"/>
      <c r="I323" s="36"/>
      <c r="J323" s="36"/>
      <c r="K323" s="36"/>
      <c r="L323" s="36"/>
      <c r="M323" s="36"/>
      <c r="N323" s="36"/>
      <c r="O323" s="36"/>
      <c r="P323" s="36"/>
      <c r="Q323" s="36"/>
      <c r="R323" s="36"/>
      <c r="S323" s="36"/>
      <c r="T323" s="36"/>
      <c r="U323" s="36"/>
      <c r="V323" s="36"/>
      <c r="W323" s="36"/>
      <c r="X323" s="36"/>
    </row>
    <row r="324" spans="1:24">
      <c r="A324" s="16" t="s">
        <v>473</v>
      </c>
      <c r="B324" s="16" t="s">
        <v>104</v>
      </c>
      <c r="C324" s="16">
        <v>3</v>
      </c>
      <c r="D324" s="16" t="s">
        <v>882</v>
      </c>
      <c r="E324" s="16">
        <v>4</v>
      </c>
      <c r="F324">
        <f xml:space="preserve"> COUNTA(G324:AJ324)</f>
        <v>0</v>
      </c>
      <c r="G324" s="36"/>
      <c r="H324" s="36"/>
      <c r="I324" s="36"/>
      <c r="J324" s="36"/>
      <c r="K324" s="36"/>
      <c r="L324" s="36"/>
      <c r="M324" s="36"/>
      <c r="N324" s="36"/>
      <c r="O324" s="36"/>
      <c r="P324" s="36"/>
      <c r="Q324" s="36"/>
      <c r="R324" s="36"/>
      <c r="S324" s="36"/>
      <c r="T324" s="36"/>
      <c r="U324" s="36"/>
      <c r="V324" s="36"/>
      <c r="W324" s="36"/>
      <c r="X324" s="36"/>
    </row>
    <row r="325" spans="1:24">
      <c r="A325" s="16" t="s">
        <v>473</v>
      </c>
      <c r="B325" s="16" t="s">
        <v>104</v>
      </c>
      <c r="C325" s="16">
        <v>3</v>
      </c>
      <c r="D325" s="16" t="s">
        <v>882</v>
      </c>
      <c r="E325" s="16">
        <v>5</v>
      </c>
      <c r="F325">
        <f xml:space="preserve"> COUNTA(G325:AJ325)</f>
        <v>0</v>
      </c>
      <c r="G325" s="36"/>
      <c r="H325" s="36"/>
      <c r="I325" s="36"/>
      <c r="J325" s="36"/>
      <c r="K325" s="36"/>
      <c r="L325" s="36"/>
      <c r="M325" s="36"/>
      <c r="N325" s="36"/>
      <c r="O325" s="36"/>
      <c r="P325" s="36"/>
      <c r="Q325" s="36"/>
      <c r="R325" s="36"/>
      <c r="S325" s="36"/>
      <c r="T325" s="36"/>
      <c r="U325" s="36"/>
      <c r="V325" s="36"/>
      <c r="W325" s="36"/>
      <c r="X325" s="36"/>
    </row>
    <row r="326" spans="1:24">
      <c r="A326" s="16"/>
      <c r="B326" s="16"/>
      <c r="C326" s="16"/>
      <c r="D326" s="16"/>
      <c r="E326" s="16"/>
      <c r="F326">
        <f t="shared" si="39"/>
        <v>0</v>
      </c>
      <c r="G326" s="36"/>
      <c r="H326" s="36"/>
      <c r="I326" s="36"/>
      <c r="J326" s="36"/>
      <c r="K326" s="36"/>
      <c r="L326" s="36"/>
      <c r="M326" s="36"/>
      <c r="N326" s="36"/>
      <c r="O326" s="36"/>
      <c r="P326" s="36"/>
      <c r="Q326" s="36"/>
      <c r="R326" s="36"/>
      <c r="S326" s="36"/>
      <c r="T326" s="36"/>
      <c r="U326" s="36"/>
      <c r="V326" s="36"/>
      <c r="W326" s="36"/>
      <c r="X326" s="36"/>
    </row>
    <row r="327" spans="1:24">
      <c r="A327" s="16" t="s">
        <v>473</v>
      </c>
      <c r="B327" s="16" t="s">
        <v>523</v>
      </c>
      <c r="C327" s="16">
        <v>0</v>
      </c>
      <c r="D327" s="16">
        <v>0</v>
      </c>
      <c r="E327" s="16"/>
      <c r="F327">
        <f t="shared" si="39"/>
        <v>0</v>
      </c>
      <c r="G327" s="36"/>
      <c r="H327" s="36"/>
      <c r="I327" s="36"/>
      <c r="J327" s="36"/>
      <c r="K327" s="36"/>
      <c r="L327" s="36"/>
      <c r="M327" s="36"/>
      <c r="N327" s="36"/>
      <c r="O327" s="36"/>
      <c r="P327" s="36"/>
      <c r="Q327" s="36"/>
      <c r="R327" s="36"/>
      <c r="S327" s="36"/>
      <c r="T327" s="36"/>
      <c r="U327" s="36"/>
      <c r="V327" s="36"/>
      <c r="W327" s="36"/>
      <c r="X327" s="36"/>
    </row>
    <row r="328" spans="1:24">
      <c r="A328" s="16" t="s">
        <v>473</v>
      </c>
      <c r="B328" s="16" t="s">
        <v>523</v>
      </c>
      <c r="C328" s="16">
        <v>3</v>
      </c>
      <c r="D328" s="16" t="s">
        <v>880</v>
      </c>
      <c r="E328" s="16">
        <v>1</v>
      </c>
      <c r="F328">
        <f xml:space="preserve"> COUNTA(G328:AJ328)</f>
        <v>0</v>
      </c>
      <c r="G328" s="36"/>
      <c r="H328" s="36"/>
      <c r="I328" s="36"/>
      <c r="J328" s="36"/>
      <c r="K328" s="36"/>
      <c r="L328" s="36"/>
      <c r="M328" s="36"/>
      <c r="N328" s="36"/>
      <c r="O328" s="36"/>
      <c r="P328" s="36"/>
      <c r="Q328" s="36"/>
      <c r="R328" s="36"/>
      <c r="S328" s="36"/>
      <c r="T328" s="36"/>
      <c r="U328" s="36"/>
      <c r="V328" s="36"/>
      <c r="W328" s="36"/>
      <c r="X328" s="36"/>
    </row>
    <row r="329" spans="1:24">
      <c r="A329" s="16" t="s">
        <v>473</v>
      </c>
      <c r="B329" s="16" t="s">
        <v>523</v>
      </c>
      <c r="C329" s="16">
        <v>3</v>
      </c>
      <c r="D329" s="16" t="s">
        <v>881</v>
      </c>
      <c r="E329" s="16">
        <v>2</v>
      </c>
      <c r="F329">
        <f xml:space="preserve"> COUNTA(G329:AJ329)</f>
        <v>0</v>
      </c>
      <c r="G329" s="36"/>
      <c r="H329" s="36"/>
      <c r="I329" s="36"/>
      <c r="J329" s="36"/>
      <c r="K329" s="36"/>
      <c r="L329" s="36"/>
      <c r="M329" s="36"/>
      <c r="N329" s="36"/>
      <c r="O329" s="36"/>
      <c r="P329" s="36"/>
      <c r="Q329" s="36"/>
      <c r="R329" s="36"/>
      <c r="S329" s="36"/>
      <c r="T329" s="36"/>
      <c r="U329" s="36"/>
      <c r="V329" s="36"/>
      <c r="W329" s="36"/>
      <c r="X329" s="36"/>
    </row>
    <row r="330" spans="1:24">
      <c r="A330" s="16" t="s">
        <v>473</v>
      </c>
      <c r="B330" s="16" t="s">
        <v>523</v>
      </c>
      <c r="C330" s="16">
        <v>3</v>
      </c>
      <c r="D330" s="16" t="s">
        <v>882</v>
      </c>
      <c r="E330" s="16">
        <v>3</v>
      </c>
      <c r="F330">
        <f xml:space="preserve"> COUNTA(G330:AJ330)</f>
        <v>0</v>
      </c>
      <c r="G330" s="36"/>
      <c r="H330" s="36"/>
      <c r="I330" s="36"/>
      <c r="J330" s="36"/>
      <c r="K330" s="36"/>
      <c r="L330" s="36"/>
      <c r="M330" s="36"/>
      <c r="N330" s="36"/>
      <c r="O330" s="36"/>
      <c r="P330" s="36"/>
      <c r="Q330" s="36"/>
      <c r="R330" s="36"/>
      <c r="S330" s="36"/>
      <c r="T330" s="36"/>
      <c r="U330" s="36"/>
      <c r="V330" s="36"/>
      <c r="W330" s="36"/>
      <c r="X330" s="36"/>
    </row>
    <row r="331" spans="1:24">
      <c r="A331" s="16"/>
      <c r="B331" s="16"/>
      <c r="C331" s="16"/>
      <c r="D331" s="16"/>
      <c r="E331" s="16"/>
      <c r="F331">
        <f t="shared" si="39"/>
        <v>0</v>
      </c>
      <c r="G331" s="36"/>
      <c r="H331" s="36"/>
      <c r="I331" s="36"/>
      <c r="J331" s="36"/>
      <c r="K331" s="36"/>
      <c r="L331" s="36"/>
      <c r="M331" s="36"/>
      <c r="N331" s="36"/>
      <c r="O331" s="36"/>
      <c r="P331" s="36"/>
      <c r="Q331" s="36"/>
      <c r="R331" s="36"/>
      <c r="S331" s="36"/>
      <c r="T331" s="36"/>
      <c r="U331" s="36"/>
      <c r="V331" s="36"/>
      <c r="W331" s="36"/>
      <c r="X331" s="36"/>
    </row>
    <row r="332" spans="1:24">
      <c r="A332" s="16" t="s">
        <v>473</v>
      </c>
      <c r="B332" s="16" t="s">
        <v>518</v>
      </c>
      <c r="C332" s="16">
        <v>0</v>
      </c>
      <c r="D332" s="16">
        <v>0</v>
      </c>
      <c r="E332" s="16"/>
      <c r="F332">
        <f t="shared" si="39"/>
        <v>0</v>
      </c>
      <c r="G332" s="36"/>
      <c r="H332" s="36"/>
      <c r="I332" s="36"/>
      <c r="J332" s="36"/>
      <c r="K332" s="36"/>
      <c r="L332" s="36"/>
      <c r="M332" s="36"/>
      <c r="N332" s="36"/>
      <c r="O332" s="36"/>
      <c r="P332" s="36"/>
      <c r="Q332" s="36"/>
      <c r="R332" s="36"/>
      <c r="S332" s="36"/>
      <c r="T332" s="36"/>
      <c r="U332" s="36"/>
      <c r="V332" s="36"/>
      <c r="W332" s="36"/>
      <c r="X332" s="36"/>
    </row>
    <row r="333" spans="1:24">
      <c r="A333" s="16" t="s">
        <v>473</v>
      </c>
      <c r="B333" s="16" t="s">
        <v>518</v>
      </c>
      <c r="C333" s="16">
        <v>3</v>
      </c>
      <c r="D333" s="16" t="s">
        <v>880</v>
      </c>
      <c r="E333" s="16">
        <v>1</v>
      </c>
      <c r="F333">
        <f xml:space="preserve"> COUNTA(G333:AJ333)</f>
        <v>0</v>
      </c>
      <c r="G333" s="36"/>
      <c r="H333" s="36"/>
      <c r="I333" s="36"/>
      <c r="J333" s="36"/>
      <c r="K333" s="36"/>
      <c r="L333" s="36"/>
      <c r="M333" s="36"/>
      <c r="N333" s="36"/>
      <c r="O333" s="36"/>
      <c r="P333" s="36"/>
      <c r="Q333" s="36"/>
      <c r="R333" s="36"/>
      <c r="S333" s="36"/>
      <c r="T333" s="36"/>
      <c r="U333" s="36"/>
      <c r="V333" s="36"/>
      <c r="W333" s="36"/>
      <c r="X333" s="36"/>
    </row>
    <row r="334" spans="1:24">
      <c r="A334" s="16" t="s">
        <v>473</v>
      </c>
      <c r="B334" s="16" t="s">
        <v>518</v>
      </c>
      <c r="C334" s="16">
        <v>3</v>
      </c>
      <c r="D334" s="16" t="s">
        <v>881</v>
      </c>
      <c r="E334" s="16">
        <v>2</v>
      </c>
      <c r="F334">
        <f xml:space="preserve"> COUNTA(G334:AJ334)</f>
        <v>0</v>
      </c>
      <c r="G334" s="36"/>
      <c r="H334" s="36"/>
      <c r="I334" s="36"/>
      <c r="J334" s="36"/>
      <c r="K334" s="36"/>
      <c r="L334" s="36"/>
      <c r="M334" s="36"/>
      <c r="N334" s="36"/>
      <c r="O334" s="36"/>
      <c r="P334" s="36"/>
      <c r="Q334" s="36"/>
      <c r="R334" s="36"/>
      <c r="S334" s="36"/>
      <c r="T334" s="36"/>
      <c r="U334" s="36"/>
      <c r="V334" s="36"/>
      <c r="W334" s="36"/>
      <c r="X334" s="36"/>
    </row>
    <row r="335" spans="1:24">
      <c r="A335" s="16" t="s">
        <v>473</v>
      </c>
      <c r="B335" s="16" t="s">
        <v>518</v>
      </c>
      <c r="C335" s="16">
        <v>3</v>
      </c>
      <c r="D335" s="16" t="s">
        <v>882</v>
      </c>
      <c r="E335" s="16">
        <v>3</v>
      </c>
      <c r="F335">
        <f xml:space="preserve"> COUNTA(G335:AJ335)</f>
        <v>0</v>
      </c>
      <c r="G335" s="36"/>
      <c r="H335" s="36"/>
      <c r="I335" s="36"/>
      <c r="J335" s="36"/>
      <c r="K335" s="36"/>
      <c r="L335" s="36"/>
      <c r="M335" s="36"/>
      <c r="N335" s="36"/>
      <c r="O335" s="36"/>
      <c r="P335" s="36"/>
      <c r="Q335" s="36"/>
      <c r="R335" s="36"/>
      <c r="S335" s="36"/>
      <c r="T335" s="36"/>
      <c r="U335" s="36"/>
      <c r="V335" s="36"/>
      <c r="W335" s="36"/>
      <c r="X335" s="36"/>
    </row>
    <row r="336" spans="1:24">
      <c r="A336" s="16" t="s">
        <v>473</v>
      </c>
      <c r="B336" s="16" t="s">
        <v>518</v>
      </c>
      <c r="C336" s="16">
        <v>3</v>
      </c>
      <c r="D336" s="16" t="s">
        <v>882</v>
      </c>
      <c r="E336" s="16">
        <v>4</v>
      </c>
      <c r="F336">
        <f xml:space="preserve"> COUNTA(G336:AJ336)</f>
        <v>0</v>
      </c>
      <c r="G336" s="36"/>
      <c r="H336" s="36"/>
      <c r="I336" s="36"/>
      <c r="J336" s="36"/>
      <c r="K336" s="36"/>
      <c r="L336" s="36"/>
      <c r="M336" s="36"/>
      <c r="N336" s="36"/>
      <c r="O336" s="36"/>
      <c r="P336" s="36"/>
      <c r="Q336" s="36"/>
      <c r="R336" s="36"/>
      <c r="S336" s="36"/>
      <c r="T336" s="36"/>
      <c r="U336" s="36"/>
      <c r="V336" s="36"/>
      <c r="W336" s="36"/>
      <c r="X336" s="36"/>
    </row>
    <row r="337" spans="1:24">
      <c r="A337" s="16"/>
      <c r="B337" s="16"/>
      <c r="C337" s="16"/>
      <c r="D337" s="16"/>
      <c r="E337" s="16"/>
      <c r="F337">
        <f t="shared" ref="F337:F362" si="40" xml:space="preserve"> COUNTA(G337:AJ337)</f>
        <v>0</v>
      </c>
      <c r="G337" s="36"/>
      <c r="H337" s="36"/>
      <c r="I337" s="36"/>
      <c r="J337" s="36"/>
      <c r="K337" s="36"/>
      <c r="L337" s="36"/>
      <c r="M337" s="36"/>
      <c r="N337" s="36"/>
      <c r="O337" s="36"/>
      <c r="P337" s="36"/>
      <c r="Q337" s="36"/>
      <c r="R337" s="36"/>
      <c r="S337" s="36"/>
      <c r="T337" s="36"/>
      <c r="U337" s="36"/>
      <c r="V337" s="36"/>
      <c r="W337" s="36"/>
      <c r="X337" s="36"/>
    </row>
    <row r="338" spans="1:24">
      <c r="A338" s="16" t="s">
        <v>473</v>
      </c>
      <c r="B338" s="16" t="s">
        <v>759</v>
      </c>
      <c r="C338" s="16">
        <v>0</v>
      </c>
      <c r="D338" s="16">
        <v>0</v>
      </c>
      <c r="E338" s="16"/>
      <c r="F338">
        <f t="shared" si="40"/>
        <v>0</v>
      </c>
      <c r="G338" s="36"/>
      <c r="H338" s="36"/>
      <c r="I338" s="36"/>
      <c r="J338" s="36"/>
      <c r="K338" s="36"/>
      <c r="L338" s="36"/>
      <c r="M338" s="36"/>
      <c r="N338" s="36"/>
      <c r="O338" s="36"/>
      <c r="P338" s="36"/>
      <c r="Q338" s="36"/>
      <c r="R338" s="36"/>
      <c r="S338" s="36"/>
      <c r="T338" s="36"/>
      <c r="U338" s="36"/>
      <c r="V338" s="36"/>
      <c r="W338" s="36"/>
      <c r="X338" s="36"/>
    </row>
    <row r="339" spans="1:24">
      <c r="A339" s="16" t="s">
        <v>473</v>
      </c>
      <c r="B339" s="16" t="s">
        <v>759</v>
      </c>
      <c r="C339" s="16">
        <v>3</v>
      </c>
      <c r="D339" s="16" t="s">
        <v>880</v>
      </c>
      <c r="E339" s="16">
        <v>1</v>
      </c>
      <c r="F339">
        <f xml:space="preserve"> COUNTA(G339:AJ339)</f>
        <v>0</v>
      </c>
      <c r="G339" s="36"/>
      <c r="H339" s="36"/>
      <c r="I339" s="36"/>
      <c r="J339" s="36"/>
      <c r="K339" s="36"/>
      <c r="L339" s="36"/>
      <c r="M339" s="36"/>
      <c r="N339" s="36"/>
      <c r="O339" s="36"/>
      <c r="P339" s="36"/>
      <c r="Q339" s="36"/>
      <c r="R339" s="36"/>
      <c r="S339" s="36"/>
      <c r="T339" s="36"/>
      <c r="U339" s="36"/>
      <c r="V339" s="36"/>
      <c r="W339" s="36"/>
      <c r="X339" s="36"/>
    </row>
    <row r="340" spans="1:24">
      <c r="A340" s="16" t="s">
        <v>473</v>
      </c>
      <c r="B340" s="16" t="s">
        <v>759</v>
      </c>
      <c r="C340" s="16">
        <v>3</v>
      </c>
      <c r="D340" s="16" t="s">
        <v>881</v>
      </c>
      <c r="E340" s="16">
        <v>2</v>
      </c>
      <c r="F340">
        <f xml:space="preserve"> COUNTA(G340:AJ340)</f>
        <v>0</v>
      </c>
      <c r="G340" s="36"/>
      <c r="H340" s="36"/>
      <c r="I340" s="36"/>
      <c r="J340" s="36"/>
      <c r="K340" s="36"/>
      <c r="L340" s="36"/>
      <c r="M340" s="36"/>
      <c r="N340" s="36"/>
      <c r="O340" s="36"/>
      <c r="P340" s="36"/>
      <c r="Q340" s="36"/>
      <c r="R340" s="36"/>
      <c r="S340" s="36"/>
      <c r="T340" s="36"/>
      <c r="U340" s="36"/>
      <c r="V340" s="36"/>
      <c r="W340" s="36"/>
      <c r="X340" s="36"/>
    </row>
    <row r="341" spans="1:24">
      <c r="A341" s="16"/>
      <c r="B341" s="16"/>
      <c r="C341" s="16"/>
      <c r="D341" s="16"/>
      <c r="E341" s="16"/>
      <c r="F341">
        <f t="shared" si="40"/>
        <v>0</v>
      </c>
      <c r="G341" s="36"/>
      <c r="H341" s="36"/>
      <c r="I341" s="36"/>
      <c r="J341" s="36"/>
      <c r="K341" s="36"/>
      <c r="L341" s="36"/>
      <c r="M341" s="36"/>
      <c r="N341" s="36"/>
      <c r="O341" s="36"/>
      <c r="P341" s="36"/>
      <c r="Q341" s="36"/>
      <c r="R341" s="36"/>
      <c r="S341" s="36"/>
      <c r="T341" s="36"/>
      <c r="U341" s="36"/>
      <c r="V341" s="36"/>
      <c r="W341" s="36"/>
      <c r="X341" s="36"/>
    </row>
    <row r="342" spans="1:24">
      <c r="A342" s="16" t="s">
        <v>473</v>
      </c>
      <c r="B342" s="16" t="s">
        <v>845</v>
      </c>
      <c r="C342" s="16">
        <v>0</v>
      </c>
      <c r="D342" s="16">
        <v>0</v>
      </c>
      <c r="E342" s="16"/>
      <c r="F342">
        <f t="shared" si="40"/>
        <v>0</v>
      </c>
      <c r="G342" s="36"/>
      <c r="H342" s="36"/>
      <c r="I342" s="36"/>
      <c r="J342" s="36"/>
      <c r="K342" s="36"/>
      <c r="L342" s="36"/>
      <c r="M342" s="36"/>
      <c r="N342" s="36"/>
      <c r="O342" s="36"/>
      <c r="P342" s="36"/>
      <c r="Q342" s="36"/>
      <c r="R342" s="36"/>
      <c r="S342" s="36"/>
      <c r="T342" s="36"/>
      <c r="U342" s="36"/>
      <c r="V342" s="36"/>
      <c r="W342" s="36"/>
      <c r="X342" s="36"/>
    </row>
    <row r="343" spans="1:24">
      <c r="A343" s="16" t="s">
        <v>473</v>
      </c>
      <c r="B343" s="16" t="s">
        <v>845</v>
      </c>
      <c r="C343" s="16">
        <v>3</v>
      </c>
      <c r="D343" s="16" t="s">
        <v>880</v>
      </c>
      <c r="E343" s="16">
        <v>1</v>
      </c>
      <c r="F343">
        <f xml:space="preserve"> COUNTA(G343:AJ343)</f>
        <v>0</v>
      </c>
      <c r="G343" s="36"/>
      <c r="H343" s="36"/>
      <c r="I343" s="36"/>
      <c r="J343" s="36"/>
      <c r="K343" s="36"/>
      <c r="L343" s="36"/>
      <c r="M343" s="36"/>
      <c r="N343" s="36"/>
      <c r="O343" s="36"/>
      <c r="P343" s="36"/>
      <c r="Q343" s="36"/>
      <c r="R343" s="36"/>
      <c r="S343" s="36"/>
      <c r="T343" s="36"/>
      <c r="U343" s="36"/>
      <c r="V343" s="36"/>
      <c r="W343" s="36"/>
      <c r="X343" s="36"/>
    </row>
    <row r="344" spans="1:24">
      <c r="A344" s="16" t="s">
        <v>473</v>
      </c>
      <c r="B344" s="16" t="s">
        <v>845</v>
      </c>
      <c r="C344" s="16">
        <v>3</v>
      </c>
      <c r="D344" s="16" t="s">
        <v>880</v>
      </c>
      <c r="E344" s="16">
        <v>2</v>
      </c>
      <c r="F344">
        <f xml:space="preserve"> COUNTA(G344:AJ344)</f>
        <v>0</v>
      </c>
      <c r="G344" s="36"/>
      <c r="H344" s="36"/>
      <c r="I344" s="36"/>
      <c r="J344" s="36"/>
      <c r="K344" s="36"/>
      <c r="L344" s="36"/>
      <c r="M344" s="36"/>
      <c r="N344" s="36"/>
      <c r="O344" s="36"/>
      <c r="P344" s="36"/>
      <c r="Q344" s="36"/>
      <c r="R344" s="36"/>
      <c r="S344" s="36"/>
      <c r="T344" s="36"/>
      <c r="U344" s="36"/>
      <c r="V344" s="36"/>
      <c r="W344" s="36"/>
      <c r="X344" s="36"/>
    </row>
    <row r="345" spans="1:24">
      <c r="A345" s="16" t="s">
        <v>473</v>
      </c>
      <c r="B345" s="16" t="s">
        <v>845</v>
      </c>
      <c r="C345" s="16">
        <v>3</v>
      </c>
      <c r="D345" s="16" t="s">
        <v>881</v>
      </c>
      <c r="E345" s="16">
        <v>3</v>
      </c>
      <c r="F345">
        <f xml:space="preserve"> COUNTA(G345:AJ345)</f>
        <v>0</v>
      </c>
      <c r="G345" s="36"/>
      <c r="H345" s="36"/>
      <c r="I345" s="36"/>
      <c r="J345" s="36"/>
      <c r="K345" s="36"/>
      <c r="L345" s="36"/>
      <c r="M345" s="36"/>
      <c r="N345" s="36"/>
      <c r="O345" s="36"/>
      <c r="P345" s="36"/>
      <c r="Q345" s="36"/>
      <c r="R345" s="36"/>
      <c r="S345" s="36"/>
      <c r="T345" s="36"/>
      <c r="U345" s="36"/>
      <c r="V345" s="36"/>
      <c r="W345" s="36"/>
      <c r="X345" s="36"/>
    </row>
    <row r="346" spans="1:24">
      <c r="A346" s="16" t="s">
        <v>473</v>
      </c>
      <c r="B346" s="16" t="s">
        <v>845</v>
      </c>
      <c r="C346" s="16">
        <v>3</v>
      </c>
      <c r="D346" s="16" t="s">
        <v>882</v>
      </c>
      <c r="E346" s="16">
        <v>4</v>
      </c>
      <c r="F346">
        <f xml:space="preserve"> COUNTA(G346:AJ346)</f>
        <v>0</v>
      </c>
      <c r="G346" s="36"/>
      <c r="H346" s="36"/>
      <c r="I346" s="36"/>
      <c r="J346" s="36"/>
      <c r="K346" s="46"/>
      <c r="L346" s="36"/>
      <c r="M346" s="36"/>
      <c r="N346" s="36"/>
      <c r="O346" s="36"/>
      <c r="P346" s="36"/>
      <c r="Q346" s="36"/>
      <c r="R346" s="36"/>
      <c r="S346" s="36"/>
      <c r="T346" s="36"/>
      <c r="U346" s="36"/>
      <c r="V346" s="36"/>
      <c r="W346" s="36"/>
      <c r="X346" s="36"/>
    </row>
    <row r="347" spans="1:24">
      <c r="A347" s="16" t="s">
        <v>473</v>
      </c>
      <c r="B347" s="16" t="s">
        <v>845</v>
      </c>
      <c r="C347" s="16">
        <v>3</v>
      </c>
      <c r="D347" s="16" t="s">
        <v>882</v>
      </c>
      <c r="E347" s="16">
        <v>5</v>
      </c>
      <c r="F347">
        <f xml:space="preserve"> COUNTA(G347:AJ347)</f>
        <v>0</v>
      </c>
      <c r="G347" s="36"/>
      <c r="H347" s="36"/>
      <c r="I347" s="36"/>
      <c r="J347" s="36"/>
      <c r="K347" s="36"/>
      <c r="L347" s="36"/>
      <c r="M347" s="36"/>
      <c r="N347" s="36"/>
      <c r="O347" s="36"/>
      <c r="P347" s="36"/>
      <c r="Q347" s="36"/>
      <c r="R347" s="36"/>
      <c r="S347" s="36"/>
      <c r="T347" s="36"/>
      <c r="U347" s="36"/>
      <c r="V347" s="36"/>
      <c r="W347" s="36"/>
      <c r="X347" s="36"/>
    </row>
    <row r="348" spans="1:24">
      <c r="A348" s="16"/>
      <c r="B348" s="16"/>
      <c r="C348" s="16"/>
      <c r="D348" s="16"/>
      <c r="E348" s="16"/>
      <c r="F348">
        <f t="shared" si="40"/>
        <v>0</v>
      </c>
      <c r="G348" s="36"/>
      <c r="H348" s="36"/>
      <c r="I348" s="36"/>
      <c r="J348" s="36"/>
      <c r="K348" s="36"/>
      <c r="L348" s="36"/>
      <c r="M348" s="36"/>
      <c r="N348" s="36"/>
      <c r="O348" s="36"/>
      <c r="P348" s="36"/>
      <c r="Q348" s="36"/>
      <c r="R348" s="36"/>
      <c r="S348" s="36"/>
      <c r="T348" s="36"/>
      <c r="U348" s="36"/>
      <c r="V348" s="36"/>
      <c r="W348" s="36"/>
      <c r="X348" s="36"/>
    </row>
    <row r="349" spans="1:24">
      <c r="A349" s="16" t="s">
        <v>473</v>
      </c>
      <c r="B349" s="16" t="s">
        <v>157</v>
      </c>
      <c r="C349" s="16">
        <v>0</v>
      </c>
      <c r="D349" s="16">
        <v>0</v>
      </c>
      <c r="E349" s="16"/>
      <c r="F349">
        <f t="shared" si="40"/>
        <v>0</v>
      </c>
      <c r="G349" s="36"/>
      <c r="H349" s="36"/>
      <c r="I349" s="36"/>
      <c r="J349" s="36"/>
      <c r="K349" s="36"/>
      <c r="L349" s="36"/>
      <c r="M349" s="36"/>
      <c r="N349" s="36"/>
      <c r="O349" s="36"/>
      <c r="P349" s="36"/>
      <c r="Q349" s="36"/>
      <c r="R349" s="36"/>
      <c r="S349" s="36"/>
      <c r="T349" s="36"/>
      <c r="U349" s="36"/>
      <c r="V349" s="36"/>
      <c r="W349" s="36"/>
      <c r="X349" s="36"/>
    </row>
    <row r="350" spans="1:24">
      <c r="A350" s="16" t="s">
        <v>473</v>
      </c>
      <c r="B350" s="16" t="s">
        <v>157</v>
      </c>
      <c r="C350" s="16">
        <v>3</v>
      </c>
      <c r="D350" s="16" t="s">
        <v>880</v>
      </c>
      <c r="E350" s="16">
        <v>1</v>
      </c>
      <c r="F350">
        <f xml:space="preserve"> COUNTA(G350:AJ350)</f>
        <v>0</v>
      </c>
      <c r="G350" s="36"/>
      <c r="H350" s="36"/>
      <c r="I350" s="36"/>
      <c r="J350" s="36"/>
      <c r="K350" s="36"/>
      <c r="L350" s="36"/>
      <c r="M350" s="36"/>
      <c r="N350" s="36"/>
      <c r="O350" s="36"/>
      <c r="P350" s="36"/>
      <c r="Q350" s="36"/>
      <c r="R350" s="36"/>
      <c r="S350" s="36"/>
      <c r="T350" s="36"/>
      <c r="U350" s="36"/>
      <c r="V350" s="36"/>
      <c r="W350" s="36"/>
      <c r="X350" s="36"/>
    </row>
    <row r="351" spans="1:24">
      <c r="A351" s="16" t="s">
        <v>473</v>
      </c>
      <c r="B351" s="16" t="s">
        <v>157</v>
      </c>
      <c r="C351" s="16">
        <v>3</v>
      </c>
      <c r="D351" s="16" t="s">
        <v>881</v>
      </c>
      <c r="E351" s="16">
        <v>2</v>
      </c>
      <c r="F351">
        <f xml:space="preserve"> COUNTA(G351:AJ351)</f>
        <v>0</v>
      </c>
      <c r="G351" s="36"/>
      <c r="H351" s="36"/>
      <c r="I351" s="36"/>
      <c r="J351" s="36"/>
      <c r="K351" s="36"/>
      <c r="L351" s="36"/>
      <c r="M351" s="36"/>
      <c r="N351" s="36"/>
      <c r="O351" s="36"/>
      <c r="P351" s="36"/>
      <c r="Q351" s="36"/>
      <c r="R351" s="36"/>
      <c r="S351" s="36"/>
      <c r="T351" s="36"/>
      <c r="U351" s="36"/>
      <c r="V351" s="36"/>
      <c r="W351" s="36"/>
      <c r="X351" s="36"/>
    </row>
    <row r="352" spans="1:24">
      <c r="A352" s="16" t="s">
        <v>473</v>
      </c>
      <c r="B352" s="16" t="s">
        <v>157</v>
      </c>
      <c r="C352" s="16">
        <v>3</v>
      </c>
      <c r="D352" s="16" t="s">
        <v>882</v>
      </c>
      <c r="E352" s="16">
        <v>3</v>
      </c>
      <c r="F352">
        <f xml:space="preserve"> COUNTA(G352:AJ352)</f>
        <v>0</v>
      </c>
      <c r="G352" s="36"/>
      <c r="H352" s="36"/>
      <c r="I352" s="36"/>
      <c r="J352" s="36"/>
      <c r="K352" s="36"/>
      <c r="L352" s="36"/>
      <c r="M352" s="36"/>
      <c r="N352" s="36"/>
      <c r="O352" s="36"/>
      <c r="P352" s="36"/>
      <c r="Q352" s="36"/>
      <c r="R352" s="36"/>
      <c r="S352" s="36"/>
      <c r="T352" s="36"/>
      <c r="U352" s="36"/>
      <c r="V352" s="36"/>
      <c r="W352" s="36"/>
      <c r="X352" s="36"/>
    </row>
    <row r="353" spans="1:24">
      <c r="A353" s="16"/>
      <c r="B353" s="16"/>
      <c r="C353" s="16"/>
      <c r="D353" s="16"/>
      <c r="E353" s="16"/>
      <c r="F353">
        <f t="shared" si="40"/>
        <v>0</v>
      </c>
      <c r="G353" s="36"/>
      <c r="H353" s="36"/>
      <c r="I353" s="36"/>
      <c r="J353" s="36"/>
      <c r="K353" s="36"/>
      <c r="L353" s="36"/>
      <c r="M353" s="36"/>
      <c r="N353" s="36"/>
      <c r="O353" s="36"/>
      <c r="P353" s="36"/>
      <c r="Q353" s="36"/>
      <c r="R353" s="36"/>
      <c r="S353" s="36"/>
      <c r="T353" s="36"/>
      <c r="U353" s="36"/>
      <c r="V353" s="36"/>
      <c r="W353" s="36"/>
      <c r="X353" s="36"/>
    </row>
    <row r="354" spans="1:24">
      <c r="A354" s="16" t="s">
        <v>473</v>
      </c>
      <c r="B354" s="16" t="s">
        <v>455</v>
      </c>
      <c r="C354" s="16">
        <v>0</v>
      </c>
      <c r="D354" s="16">
        <v>0</v>
      </c>
      <c r="E354" s="16"/>
      <c r="F354">
        <f t="shared" si="40"/>
        <v>0</v>
      </c>
      <c r="G354" s="36"/>
      <c r="H354" s="36"/>
      <c r="I354" s="36"/>
      <c r="J354" s="36"/>
      <c r="K354" s="36"/>
      <c r="L354" s="36"/>
      <c r="M354" s="36"/>
      <c r="N354" s="36"/>
      <c r="O354" s="36"/>
      <c r="P354" s="36"/>
      <c r="Q354" s="36"/>
      <c r="R354" s="36"/>
      <c r="S354" s="36"/>
      <c r="T354" s="36"/>
      <c r="U354" s="36"/>
      <c r="V354" s="36"/>
      <c r="W354" s="36"/>
      <c r="X354" s="36"/>
    </row>
    <row r="355" spans="1:24">
      <c r="A355" s="16" t="s">
        <v>473</v>
      </c>
      <c r="B355" s="16" t="s">
        <v>455</v>
      </c>
      <c r="C355" s="16">
        <v>3</v>
      </c>
      <c r="D355" s="16" t="s">
        <v>880</v>
      </c>
      <c r="E355" s="16">
        <v>1</v>
      </c>
      <c r="F355">
        <f t="shared" ref="F355:F360" si="41" xml:space="preserve"> COUNTA(G355:AJ355)</f>
        <v>0</v>
      </c>
      <c r="G355" s="36"/>
      <c r="H355" s="36"/>
      <c r="I355" s="36"/>
      <c r="J355" s="36"/>
      <c r="K355" s="36"/>
      <c r="L355" s="36"/>
      <c r="M355" s="36"/>
      <c r="N355" s="36"/>
      <c r="O355" s="36"/>
      <c r="P355" s="36"/>
      <c r="Q355" s="36"/>
      <c r="R355" s="36"/>
      <c r="S355" s="36"/>
      <c r="T355" s="36"/>
      <c r="U355" s="36"/>
      <c r="V355" s="36"/>
      <c r="W355" s="36"/>
      <c r="X355" s="36"/>
    </row>
    <row r="356" spans="1:24">
      <c r="A356" s="16" t="s">
        <v>473</v>
      </c>
      <c r="B356" s="16" t="s">
        <v>455</v>
      </c>
      <c r="C356" s="16">
        <v>3</v>
      </c>
      <c r="D356" s="16" t="s">
        <v>880</v>
      </c>
      <c r="E356" s="16">
        <v>2</v>
      </c>
      <c r="F356">
        <f t="shared" si="41"/>
        <v>0</v>
      </c>
      <c r="G356" s="36"/>
      <c r="H356" s="36"/>
      <c r="I356" s="36"/>
      <c r="J356" s="36"/>
      <c r="K356" s="36"/>
      <c r="L356" s="36"/>
      <c r="M356" s="36"/>
      <c r="N356" s="36"/>
      <c r="O356" s="36"/>
      <c r="P356" s="36"/>
      <c r="Q356" s="36"/>
      <c r="R356" s="36"/>
      <c r="S356" s="36"/>
      <c r="T356" s="36"/>
      <c r="U356" s="36"/>
      <c r="V356" s="36"/>
      <c r="W356" s="36"/>
      <c r="X356" s="36"/>
    </row>
    <row r="357" spans="1:24">
      <c r="A357" s="16" t="s">
        <v>473</v>
      </c>
      <c r="B357" s="16" t="s">
        <v>455</v>
      </c>
      <c r="C357" s="16">
        <v>3</v>
      </c>
      <c r="D357" s="16" t="s">
        <v>880</v>
      </c>
      <c r="E357" s="16">
        <v>3</v>
      </c>
      <c r="F357">
        <f t="shared" si="41"/>
        <v>0</v>
      </c>
      <c r="G357" s="36"/>
      <c r="H357" s="36"/>
      <c r="I357" s="36"/>
      <c r="J357" s="36"/>
      <c r="K357" s="36"/>
      <c r="L357" s="36"/>
      <c r="M357" s="36"/>
      <c r="N357" s="36"/>
      <c r="O357" s="36"/>
      <c r="P357" s="36"/>
      <c r="Q357" s="36"/>
      <c r="R357" s="36"/>
      <c r="S357" s="36"/>
      <c r="T357" s="36"/>
      <c r="U357" s="36"/>
      <c r="V357" s="36"/>
      <c r="W357" s="36"/>
      <c r="X357" s="36"/>
    </row>
    <row r="358" spans="1:24">
      <c r="A358" s="16" t="s">
        <v>473</v>
      </c>
      <c r="B358" s="16" t="s">
        <v>455</v>
      </c>
      <c r="C358" s="16">
        <v>3</v>
      </c>
      <c r="D358" s="16" t="s">
        <v>880</v>
      </c>
      <c r="E358" s="16">
        <v>4</v>
      </c>
      <c r="F358">
        <f t="shared" si="41"/>
        <v>0</v>
      </c>
      <c r="G358" s="36"/>
      <c r="H358" s="36"/>
      <c r="I358" s="36"/>
      <c r="J358" s="36"/>
      <c r="K358" s="36"/>
      <c r="L358" s="36"/>
      <c r="M358" s="36"/>
      <c r="N358" s="36"/>
      <c r="O358" s="36"/>
      <c r="P358" s="36"/>
      <c r="Q358" s="36"/>
      <c r="R358" s="36"/>
      <c r="S358" s="36"/>
      <c r="T358" s="36"/>
      <c r="U358" s="36"/>
      <c r="V358" s="36"/>
      <c r="W358" s="36"/>
      <c r="X358" s="36"/>
    </row>
    <row r="359" spans="1:24">
      <c r="A359" s="16" t="s">
        <v>473</v>
      </c>
      <c r="B359" s="16" t="s">
        <v>455</v>
      </c>
      <c r="C359" s="16">
        <v>3</v>
      </c>
      <c r="D359" s="16" t="s">
        <v>881</v>
      </c>
      <c r="E359" s="16">
        <v>5</v>
      </c>
      <c r="F359">
        <f t="shared" si="41"/>
        <v>0</v>
      </c>
      <c r="G359" s="36"/>
      <c r="H359" s="36"/>
      <c r="I359" s="36"/>
      <c r="J359" s="36"/>
      <c r="K359" s="36"/>
      <c r="L359" s="36"/>
      <c r="M359" s="36"/>
      <c r="N359" s="36"/>
      <c r="O359" s="36"/>
      <c r="P359" s="36"/>
      <c r="Q359" s="36"/>
      <c r="R359" s="36"/>
      <c r="S359" s="36"/>
      <c r="T359" s="36"/>
      <c r="U359" s="36"/>
      <c r="V359" s="36"/>
      <c r="W359" s="36"/>
      <c r="X359" s="36"/>
    </row>
    <row r="360" spans="1:24">
      <c r="A360" s="16" t="s">
        <v>473</v>
      </c>
      <c r="B360" s="16" t="s">
        <v>455</v>
      </c>
      <c r="C360" s="16">
        <v>3</v>
      </c>
      <c r="D360" s="16" t="s">
        <v>882</v>
      </c>
      <c r="E360" s="16">
        <v>6</v>
      </c>
      <c r="F360">
        <f t="shared" si="41"/>
        <v>0</v>
      </c>
      <c r="G360" s="36"/>
      <c r="H360" s="36"/>
      <c r="I360" s="36"/>
      <c r="J360" s="36"/>
      <c r="K360" s="36"/>
      <c r="L360" s="36"/>
      <c r="M360" s="36"/>
      <c r="N360" s="36"/>
      <c r="O360" s="36"/>
      <c r="P360" s="36"/>
      <c r="Q360" s="36"/>
      <c r="R360" s="36"/>
      <c r="S360" s="36"/>
      <c r="T360" s="36"/>
      <c r="U360" s="36"/>
      <c r="V360" s="36"/>
      <c r="W360" s="36"/>
      <c r="X360" s="36"/>
    </row>
    <row r="361" spans="1:24">
      <c r="A361" s="16"/>
      <c r="B361" s="16"/>
      <c r="C361" s="16"/>
      <c r="D361" s="16"/>
      <c r="E361" s="16"/>
      <c r="F361">
        <f t="shared" si="40"/>
        <v>0</v>
      </c>
      <c r="G361" s="36"/>
      <c r="H361" s="36"/>
      <c r="I361" s="36"/>
      <c r="J361" s="36"/>
      <c r="K361" s="36"/>
      <c r="L361" s="36"/>
      <c r="M361" s="36"/>
      <c r="N361" s="36"/>
      <c r="O361" s="36"/>
      <c r="P361" s="36"/>
      <c r="Q361" s="36"/>
      <c r="R361" s="36"/>
      <c r="S361" s="36"/>
      <c r="T361" s="36"/>
      <c r="U361" s="36"/>
      <c r="V361" s="36"/>
      <c r="W361" s="36"/>
      <c r="X361" s="36"/>
    </row>
    <row r="362" spans="1:24">
      <c r="A362" s="16" t="s">
        <v>561</v>
      </c>
      <c r="B362" s="16" t="s">
        <v>1179</v>
      </c>
      <c r="C362" s="16">
        <v>1</v>
      </c>
      <c r="D362" s="16">
        <v>2</v>
      </c>
      <c r="E362" s="16"/>
      <c r="F362">
        <f t="shared" si="40"/>
        <v>0</v>
      </c>
      <c r="G362" s="36"/>
      <c r="H362" s="36"/>
      <c r="I362" s="36"/>
      <c r="J362" s="36"/>
      <c r="K362" s="36"/>
      <c r="L362" s="36"/>
      <c r="M362" s="36"/>
      <c r="N362" s="36"/>
      <c r="O362" s="36"/>
      <c r="P362" s="36"/>
      <c r="Q362" s="36"/>
      <c r="R362" s="36"/>
      <c r="S362" s="36"/>
      <c r="T362" s="36"/>
      <c r="U362" s="36"/>
      <c r="V362" s="36"/>
      <c r="W362" s="36"/>
      <c r="X362" s="36"/>
    </row>
    <row r="363" spans="1:24">
      <c r="A363" s="16" t="s">
        <v>561</v>
      </c>
      <c r="B363" s="16" t="s">
        <v>1179</v>
      </c>
      <c r="C363" s="16">
        <v>1</v>
      </c>
      <c r="D363" s="16" t="s">
        <v>881</v>
      </c>
      <c r="E363" s="16">
        <v>1</v>
      </c>
      <c r="F363">
        <f xml:space="preserve"> COUNTA(G363:AJ363)</f>
        <v>1</v>
      </c>
      <c r="G363" s="36"/>
      <c r="H363" s="36"/>
      <c r="I363" s="36"/>
      <c r="J363" s="36"/>
      <c r="K363" s="36"/>
      <c r="L363" s="36"/>
      <c r="M363" s="36"/>
      <c r="N363" s="36"/>
      <c r="O363" s="36"/>
      <c r="P363" s="36"/>
      <c r="Q363" s="36"/>
      <c r="R363" s="36"/>
      <c r="S363" s="36"/>
      <c r="T363" s="36"/>
      <c r="U363" s="43" t="s">
        <v>1299</v>
      </c>
      <c r="V363" s="36"/>
      <c r="W363" s="36"/>
      <c r="X363" s="36"/>
    </row>
    <row r="364" spans="1:24">
      <c r="A364" s="16" t="s">
        <v>561</v>
      </c>
      <c r="B364" s="16" t="s">
        <v>1179</v>
      </c>
      <c r="C364" s="16">
        <v>1</v>
      </c>
      <c r="D364" s="16" t="s">
        <v>880</v>
      </c>
      <c r="E364" s="16">
        <v>2</v>
      </c>
      <c r="F364">
        <f xml:space="preserve"> COUNTA(G364:AJ364)</f>
        <v>2</v>
      </c>
      <c r="G364" s="36"/>
      <c r="H364" s="36"/>
      <c r="I364" s="36"/>
      <c r="J364" s="36"/>
      <c r="K364" s="36"/>
      <c r="L364" s="36" t="s">
        <v>1299</v>
      </c>
      <c r="M364" s="36"/>
      <c r="N364" s="36"/>
      <c r="O364" s="36"/>
      <c r="P364" s="36"/>
      <c r="Q364" s="36"/>
      <c r="R364" s="36"/>
      <c r="S364" s="36"/>
      <c r="T364" s="36"/>
      <c r="U364" s="43" t="s">
        <v>1299</v>
      </c>
      <c r="V364" s="36"/>
      <c r="W364" s="36"/>
      <c r="X364" s="36"/>
    </row>
    <row r="365" spans="1:24">
      <c r="A365" s="16" t="s">
        <v>561</v>
      </c>
      <c r="B365" s="16" t="s">
        <v>1179</v>
      </c>
      <c r="C365" s="16">
        <v>1</v>
      </c>
      <c r="D365" s="16" t="s">
        <v>880</v>
      </c>
      <c r="E365" s="16">
        <v>3</v>
      </c>
      <c r="F365">
        <f xml:space="preserve"> COUNTA(G365:AJ365)</f>
        <v>4</v>
      </c>
      <c r="G365" s="36"/>
      <c r="H365" s="36"/>
      <c r="I365" s="36"/>
      <c r="J365" s="36"/>
      <c r="K365" s="36"/>
      <c r="L365" s="36" t="s">
        <v>1299</v>
      </c>
      <c r="M365" s="36"/>
      <c r="N365" s="36"/>
      <c r="O365" s="36"/>
      <c r="P365" s="36" t="s">
        <v>1299</v>
      </c>
      <c r="Q365" s="36"/>
      <c r="R365" s="36"/>
      <c r="S365" s="36"/>
      <c r="T365" s="36"/>
      <c r="U365" s="43" t="s">
        <v>1299</v>
      </c>
      <c r="V365" s="36"/>
      <c r="W365" s="36" t="s">
        <v>1299</v>
      </c>
      <c r="X365" s="36"/>
    </row>
    <row r="366" spans="1:24">
      <c r="A366" s="16" t="s">
        <v>561</v>
      </c>
      <c r="B366" s="16" t="s">
        <v>1179</v>
      </c>
      <c r="C366" s="16">
        <v>1</v>
      </c>
      <c r="D366" s="16" t="s">
        <v>880</v>
      </c>
      <c r="E366" s="16">
        <v>4</v>
      </c>
      <c r="F366">
        <f xml:space="preserve"> COUNTA(G366:AJ366)</f>
        <v>1</v>
      </c>
      <c r="G366" s="36"/>
      <c r="H366" s="36"/>
      <c r="I366" s="36"/>
      <c r="J366" s="36"/>
      <c r="K366" s="36"/>
      <c r="L366" s="36"/>
      <c r="M366" s="36"/>
      <c r="N366" s="36"/>
      <c r="O366" s="36"/>
      <c r="P366" s="36"/>
      <c r="Q366" s="36"/>
      <c r="R366" s="36"/>
      <c r="S366" s="36"/>
      <c r="T366" s="36"/>
      <c r="U366" s="43" t="s">
        <v>1299</v>
      </c>
      <c r="V366" s="36"/>
      <c r="W366" s="36"/>
      <c r="X366" s="36"/>
    </row>
    <row r="367" spans="1:24">
      <c r="A367" s="16" t="s">
        <v>561</v>
      </c>
      <c r="B367" s="16" t="s">
        <v>1179</v>
      </c>
      <c r="C367" s="16">
        <v>1</v>
      </c>
      <c r="D367" s="16" t="s">
        <v>880</v>
      </c>
      <c r="E367" s="16">
        <v>5</v>
      </c>
      <c r="F367">
        <f xml:space="preserve"> COUNTA(G367:AJ367)</f>
        <v>1</v>
      </c>
      <c r="G367" s="36"/>
      <c r="H367" s="36"/>
      <c r="I367" s="36"/>
      <c r="J367" s="36"/>
      <c r="K367" s="36"/>
      <c r="L367" s="36"/>
      <c r="M367" s="36"/>
      <c r="N367" s="36"/>
      <c r="O367" s="36"/>
      <c r="P367" s="36"/>
      <c r="Q367" s="36"/>
      <c r="R367" s="36"/>
      <c r="S367" s="36"/>
      <c r="T367" s="36"/>
      <c r="U367" s="43" t="s">
        <v>1299</v>
      </c>
      <c r="V367" s="36"/>
      <c r="W367" s="36"/>
      <c r="X367" s="36"/>
    </row>
    <row r="368" spans="1:24">
      <c r="A368" s="16"/>
      <c r="B368" s="16"/>
      <c r="C368" s="16"/>
      <c r="D368" s="16"/>
      <c r="E368" s="16"/>
      <c r="F368">
        <f t="shared" ref="F368:F369" si="42" xml:space="preserve"> COUNTA(G368:AJ368)</f>
        <v>0</v>
      </c>
      <c r="G368" s="36"/>
      <c r="H368" s="36"/>
      <c r="I368" s="36"/>
      <c r="J368" s="36"/>
      <c r="K368" s="36"/>
      <c r="L368" s="36"/>
      <c r="M368" s="36"/>
      <c r="N368" s="36"/>
      <c r="O368" s="36"/>
      <c r="P368" s="36"/>
      <c r="Q368" s="36"/>
      <c r="R368" s="36"/>
      <c r="S368" s="36"/>
      <c r="T368" s="36"/>
      <c r="U368" s="36"/>
      <c r="V368" s="36"/>
      <c r="W368" s="36"/>
      <c r="X368" s="36"/>
    </row>
    <row r="369" spans="1:24">
      <c r="A369" s="16" t="s">
        <v>561</v>
      </c>
      <c r="B369" s="16" t="s">
        <v>1185</v>
      </c>
      <c r="C369" s="16">
        <v>1</v>
      </c>
      <c r="D369" s="16">
        <v>2</v>
      </c>
      <c r="E369" s="16"/>
      <c r="F369">
        <f t="shared" si="42"/>
        <v>0</v>
      </c>
      <c r="G369" s="36"/>
      <c r="H369" s="36"/>
      <c r="I369" s="36"/>
      <c r="J369" s="36"/>
      <c r="K369" s="36"/>
      <c r="L369" s="36"/>
      <c r="M369" s="36"/>
      <c r="N369" s="36"/>
      <c r="O369" s="36"/>
      <c r="P369" s="36"/>
      <c r="Q369" s="36"/>
      <c r="R369" s="36"/>
      <c r="S369" s="36"/>
      <c r="T369" s="36"/>
      <c r="U369" s="36"/>
      <c r="V369" s="36"/>
      <c r="W369" s="36"/>
      <c r="X369" s="36"/>
    </row>
    <row r="370" spans="1:24">
      <c r="A370" s="16" t="s">
        <v>561</v>
      </c>
      <c r="B370" s="16" t="s">
        <v>1185</v>
      </c>
      <c r="C370" s="16">
        <v>1</v>
      </c>
      <c r="D370" s="16" t="s">
        <v>881</v>
      </c>
      <c r="E370" s="16">
        <v>1</v>
      </c>
      <c r="F370">
        <f t="shared" ref="F370:F382" si="43" xml:space="preserve"> COUNTA(G370:AJ370)</f>
        <v>1</v>
      </c>
      <c r="G370" s="36"/>
      <c r="H370" s="36"/>
      <c r="I370" s="36"/>
      <c r="J370" s="36"/>
      <c r="K370" s="36"/>
      <c r="L370" s="36"/>
      <c r="M370" s="36"/>
      <c r="N370" s="36"/>
      <c r="O370" s="36"/>
      <c r="P370" s="36"/>
      <c r="Q370" s="36"/>
      <c r="R370" s="36"/>
      <c r="S370" s="36"/>
      <c r="T370" s="36"/>
      <c r="U370" s="43" t="s">
        <v>1299</v>
      </c>
      <c r="V370" s="36"/>
      <c r="W370" s="36"/>
      <c r="X370" s="36"/>
    </row>
    <row r="371" spans="1:24">
      <c r="A371" s="16" t="s">
        <v>561</v>
      </c>
      <c r="B371" s="16" t="s">
        <v>1185</v>
      </c>
      <c r="C371" s="16">
        <v>1</v>
      </c>
      <c r="D371" s="16" t="s">
        <v>880</v>
      </c>
      <c r="E371" s="16">
        <v>2</v>
      </c>
      <c r="F371">
        <f t="shared" si="43"/>
        <v>1</v>
      </c>
      <c r="G371" s="36"/>
      <c r="H371" s="36"/>
      <c r="I371" s="36"/>
      <c r="J371" s="36"/>
      <c r="K371" s="36"/>
      <c r="L371" s="36"/>
      <c r="M371" s="36"/>
      <c r="N371" s="36"/>
      <c r="O371" s="36"/>
      <c r="P371" s="36"/>
      <c r="Q371" s="36"/>
      <c r="R371" s="36"/>
      <c r="S371" s="36"/>
      <c r="T371" s="36"/>
      <c r="U371" s="43" t="s">
        <v>1299</v>
      </c>
      <c r="V371" s="36"/>
      <c r="W371" s="36"/>
      <c r="X371" s="36"/>
    </row>
    <row r="372" spans="1:24">
      <c r="A372" s="16" t="s">
        <v>561</v>
      </c>
      <c r="B372" s="16" t="s">
        <v>1185</v>
      </c>
      <c r="C372" s="16">
        <v>1</v>
      </c>
      <c r="D372" s="16" t="s">
        <v>880</v>
      </c>
      <c r="E372" s="16">
        <v>3</v>
      </c>
      <c r="F372">
        <f t="shared" si="43"/>
        <v>1</v>
      </c>
      <c r="G372" s="36"/>
      <c r="H372" s="36"/>
      <c r="I372" s="36"/>
      <c r="J372" s="36"/>
      <c r="K372" s="36"/>
      <c r="L372" s="36"/>
      <c r="M372" s="36"/>
      <c r="N372" s="36"/>
      <c r="O372" s="36"/>
      <c r="P372" s="36"/>
      <c r="Q372" s="36"/>
      <c r="R372" s="36"/>
      <c r="S372" s="36"/>
      <c r="T372" s="36"/>
      <c r="U372" s="43" t="s">
        <v>1299</v>
      </c>
      <c r="V372" s="36"/>
      <c r="W372" s="36"/>
      <c r="X372" s="36"/>
    </row>
    <row r="373" spans="1:24">
      <c r="A373" s="16" t="s">
        <v>561</v>
      </c>
      <c r="B373" s="16" t="s">
        <v>1185</v>
      </c>
      <c r="C373" s="16">
        <v>1</v>
      </c>
      <c r="D373" s="16" t="s">
        <v>880</v>
      </c>
      <c r="E373" s="16">
        <v>4</v>
      </c>
      <c r="F373">
        <f t="shared" si="43"/>
        <v>1</v>
      </c>
      <c r="G373" s="36"/>
      <c r="H373" s="36"/>
      <c r="I373" s="36"/>
      <c r="J373" s="36"/>
      <c r="K373" s="36"/>
      <c r="L373" s="36"/>
      <c r="M373" s="36"/>
      <c r="N373" s="36"/>
      <c r="O373" s="36"/>
      <c r="P373" s="36"/>
      <c r="Q373" s="36"/>
      <c r="R373" s="36"/>
      <c r="S373" s="36"/>
      <c r="T373" s="36"/>
      <c r="U373" s="43" t="s">
        <v>1299</v>
      </c>
      <c r="V373" s="36"/>
      <c r="W373" s="36"/>
      <c r="X373" s="36"/>
    </row>
    <row r="374" spans="1:24">
      <c r="A374" s="16" t="s">
        <v>561</v>
      </c>
      <c r="B374" s="16" t="s">
        <v>1185</v>
      </c>
      <c r="C374" s="16">
        <v>1</v>
      </c>
      <c r="D374" s="16" t="s">
        <v>880</v>
      </c>
      <c r="E374" s="16">
        <v>5</v>
      </c>
      <c r="F374">
        <f t="shared" si="43"/>
        <v>1</v>
      </c>
      <c r="G374" s="36"/>
      <c r="H374" s="36"/>
      <c r="I374" s="36"/>
      <c r="J374" s="36"/>
      <c r="K374" s="36"/>
      <c r="L374" s="36"/>
      <c r="M374" s="36"/>
      <c r="N374" s="36"/>
      <c r="O374" s="36"/>
      <c r="P374" s="36"/>
      <c r="Q374" s="36"/>
      <c r="R374" s="36"/>
      <c r="S374" s="36"/>
      <c r="T374" s="36"/>
      <c r="U374" s="43" t="s">
        <v>1299</v>
      </c>
      <c r="V374" s="36"/>
      <c r="W374" s="36"/>
      <c r="X374" s="36"/>
    </row>
    <row r="375" spans="1:24">
      <c r="A375" s="16" t="s">
        <v>561</v>
      </c>
      <c r="B375" s="16" t="s">
        <v>1185</v>
      </c>
      <c r="C375" s="16">
        <v>1</v>
      </c>
      <c r="D375" s="16" t="s">
        <v>880</v>
      </c>
      <c r="E375" s="16">
        <v>6</v>
      </c>
      <c r="F375">
        <f t="shared" si="43"/>
        <v>1</v>
      </c>
      <c r="G375" s="36"/>
      <c r="H375" s="36"/>
      <c r="I375" s="36"/>
      <c r="J375" s="36"/>
      <c r="K375" s="36"/>
      <c r="L375" s="36"/>
      <c r="M375" s="36"/>
      <c r="N375" s="36"/>
      <c r="O375" s="36"/>
      <c r="P375" s="36"/>
      <c r="Q375" s="36"/>
      <c r="R375" s="36"/>
      <c r="S375" s="36"/>
      <c r="T375" s="36"/>
      <c r="U375" s="43" t="s">
        <v>1299</v>
      </c>
      <c r="V375" s="36"/>
      <c r="W375" s="36"/>
      <c r="X375" s="36"/>
    </row>
    <row r="376" spans="1:24">
      <c r="A376" s="16" t="s">
        <v>561</v>
      </c>
      <c r="B376" s="16" t="s">
        <v>1185</v>
      </c>
      <c r="C376" s="16">
        <v>1</v>
      </c>
      <c r="D376" s="16" t="s">
        <v>880</v>
      </c>
      <c r="E376" s="16">
        <v>7</v>
      </c>
      <c r="F376">
        <f t="shared" si="43"/>
        <v>1</v>
      </c>
      <c r="G376" s="36"/>
      <c r="H376" s="36"/>
      <c r="I376" s="36"/>
      <c r="J376" s="36"/>
      <c r="K376" s="36"/>
      <c r="L376" s="36"/>
      <c r="M376" s="36"/>
      <c r="N376" s="36"/>
      <c r="O376" s="36"/>
      <c r="P376" s="36"/>
      <c r="Q376" s="36"/>
      <c r="R376" s="36"/>
      <c r="S376" s="36"/>
      <c r="T376" s="36"/>
      <c r="U376" s="43" t="s">
        <v>1299</v>
      </c>
      <c r="V376" s="36"/>
      <c r="W376" s="36"/>
      <c r="X376" s="36"/>
    </row>
    <row r="377" spans="1:24">
      <c r="A377" s="16" t="s">
        <v>561</v>
      </c>
      <c r="B377" s="16" t="s">
        <v>1185</v>
      </c>
      <c r="C377" s="16">
        <v>2</v>
      </c>
      <c r="D377" s="16" t="s">
        <v>881</v>
      </c>
      <c r="E377" s="16">
        <v>8</v>
      </c>
      <c r="F377">
        <f t="shared" si="43"/>
        <v>1</v>
      </c>
      <c r="G377" s="36"/>
      <c r="H377" s="36"/>
      <c r="I377" s="36"/>
      <c r="J377" s="36"/>
      <c r="K377" s="36"/>
      <c r="L377" s="36"/>
      <c r="M377" s="36"/>
      <c r="N377" s="36"/>
      <c r="O377" s="36"/>
      <c r="P377" s="36"/>
      <c r="Q377" s="36"/>
      <c r="R377" s="36"/>
      <c r="S377" s="36"/>
      <c r="T377" s="36"/>
      <c r="U377" s="43" t="s">
        <v>1299</v>
      </c>
      <c r="V377" s="36"/>
      <c r="W377" s="36"/>
      <c r="X377" s="36"/>
    </row>
    <row r="378" spans="1:24">
      <c r="A378" s="16" t="s">
        <v>561</v>
      </c>
      <c r="B378" s="16" t="s">
        <v>1185</v>
      </c>
      <c r="C378" s="16">
        <v>2</v>
      </c>
      <c r="D378" s="16" t="s">
        <v>880</v>
      </c>
      <c r="E378" s="16">
        <v>9</v>
      </c>
      <c r="F378">
        <f t="shared" si="43"/>
        <v>1</v>
      </c>
      <c r="G378" s="36"/>
      <c r="H378" s="36"/>
      <c r="I378" s="36"/>
      <c r="J378" s="36"/>
      <c r="K378" s="36"/>
      <c r="L378" s="36"/>
      <c r="M378" s="36"/>
      <c r="N378" s="36"/>
      <c r="O378" s="36"/>
      <c r="P378" s="36"/>
      <c r="Q378" s="36"/>
      <c r="R378" s="36"/>
      <c r="S378" s="36"/>
      <c r="T378" s="36"/>
      <c r="U378" s="43" t="s">
        <v>1299</v>
      </c>
      <c r="V378" s="36"/>
      <c r="W378" s="36"/>
      <c r="X378" s="36"/>
    </row>
    <row r="379" spans="1:24">
      <c r="A379" s="16" t="s">
        <v>561</v>
      </c>
      <c r="B379" s="16" t="s">
        <v>1185</v>
      </c>
      <c r="C379" s="16">
        <v>2</v>
      </c>
      <c r="D379" s="16" t="s">
        <v>881</v>
      </c>
      <c r="E379" s="16">
        <v>10</v>
      </c>
      <c r="F379">
        <f t="shared" si="43"/>
        <v>0</v>
      </c>
      <c r="G379" s="36"/>
      <c r="H379" s="36"/>
      <c r="I379" s="36"/>
      <c r="J379" s="36"/>
      <c r="K379" s="36"/>
      <c r="L379" s="36"/>
      <c r="M379" s="36"/>
      <c r="N379" s="36"/>
      <c r="O379" s="36"/>
      <c r="P379" s="36"/>
      <c r="Q379" s="36"/>
      <c r="R379" s="36"/>
      <c r="S379" s="36"/>
      <c r="T379" s="36"/>
      <c r="U379" s="36"/>
      <c r="V379" s="36"/>
      <c r="W379" s="36"/>
      <c r="X379" s="36"/>
    </row>
    <row r="380" spans="1:24">
      <c r="A380" s="16" t="s">
        <v>561</v>
      </c>
      <c r="B380" s="16" t="s">
        <v>1185</v>
      </c>
      <c r="C380" s="16">
        <v>2</v>
      </c>
      <c r="D380" s="16" t="s">
        <v>880</v>
      </c>
      <c r="E380" s="16">
        <v>11</v>
      </c>
      <c r="F380">
        <f t="shared" si="43"/>
        <v>0</v>
      </c>
      <c r="G380" s="36"/>
      <c r="H380" s="36"/>
      <c r="I380" s="36"/>
      <c r="J380" s="36"/>
      <c r="K380" s="36"/>
      <c r="L380" s="36"/>
      <c r="M380" s="36"/>
      <c r="N380" s="36"/>
      <c r="O380" s="36"/>
      <c r="P380" s="36"/>
      <c r="Q380" s="36"/>
      <c r="R380" s="36"/>
      <c r="S380" s="36"/>
      <c r="T380" s="36"/>
      <c r="U380" s="36"/>
      <c r="V380" s="36"/>
      <c r="W380" s="36"/>
      <c r="X380" s="36"/>
    </row>
    <row r="381" spans="1:24">
      <c r="A381" s="16" t="s">
        <v>561</v>
      </c>
      <c r="B381" s="16" t="s">
        <v>1185</v>
      </c>
      <c r="C381" s="16">
        <v>2</v>
      </c>
      <c r="D381" s="16" t="s">
        <v>880</v>
      </c>
      <c r="E381" s="16">
        <v>12</v>
      </c>
      <c r="F381">
        <f t="shared" si="43"/>
        <v>1</v>
      </c>
      <c r="G381" s="36"/>
      <c r="H381" s="36"/>
      <c r="I381" s="36"/>
      <c r="J381" s="36"/>
      <c r="K381" s="36"/>
      <c r="L381" s="36"/>
      <c r="M381" s="36"/>
      <c r="N381" s="36"/>
      <c r="O381" s="36"/>
      <c r="P381" s="36"/>
      <c r="Q381" s="36"/>
      <c r="R381" s="36"/>
      <c r="S381" s="36"/>
      <c r="T381" s="36"/>
      <c r="U381" s="43" t="s">
        <v>1299</v>
      </c>
      <c r="V381" s="36"/>
      <c r="W381" s="36"/>
      <c r="X381" s="36"/>
    </row>
    <row r="382" spans="1:24">
      <c r="A382" s="16" t="s">
        <v>561</v>
      </c>
      <c r="B382" s="16" t="s">
        <v>1185</v>
      </c>
      <c r="C382" s="16">
        <v>2</v>
      </c>
      <c r="D382" s="16" t="s">
        <v>880</v>
      </c>
      <c r="E382" s="16">
        <v>13</v>
      </c>
      <c r="F382">
        <f t="shared" si="43"/>
        <v>1</v>
      </c>
      <c r="G382" s="36"/>
      <c r="H382" s="36"/>
      <c r="I382" s="36"/>
      <c r="J382" s="36"/>
      <c r="K382" s="36"/>
      <c r="L382" s="36"/>
      <c r="M382" s="36"/>
      <c r="N382" s="36"/>
      <c r="O382" s="36"/>
      <c r="P382" s="36"/>
      <c r="Q382" s="36"/>
      <c r="R382" s="36"/>
      <c r="S382" s="36"/>
      <c r="T382" s="36"/>
      <c r="U382" s="43" t="s">
        <v>1299</v>
      </c>
      <c r="V382" s="36"/>
      <c r="W382" s="36"/>
      <c r="X382" s="36"/>
    </row>
    <row r="383" spans="1:24">
      <c r="A383" s="16"/>
      <c r="B383" s="16"/>
      <c r="C383" s="16"/>
      <c r="D383" s="16"/>
      <c r="E383" s="16"/>
      <c r="F383">
        <f t="shared" ref="F383:F384" si="44" xml:space="preserve"> COUNTA(G383:AJ383)</f>
        <v>0</v>
      </c>
      <c r="G383" s="36"/>
      <c r="H383" s="36"/>
      <c r="I383" s="36"/>
      <c r="J383" s="36"/>
      <c r="K383" s="36"/>
      <c r="L383" s="36"/>
      <c r="M383" s="36"/>
      <c r="N383" s="36"/>
      <c r="O383" s="36"/>
      <c r="P383" s="36"/>
      <c r="Q383" s="36"/>
      <c r="R383" s="36"/>
      <c r="S383" s="36"/>
      <c r="T383" s="36"/>
      <c r="U383" s="36"/>
      <c r="V383" s="36"/>
      <c r="W383" s="36"/>
      <c r="X383" s="36"/>
    </row>
    <row r="384" spans="1:24">
      <c r="A384" s="16" t="s">
        <v>561</v>
      </c>
      <c r="B384" s="16" t="s">
        <v>1199</v>
      </c>
      <c r="C384" s="16">
        <v>1</v>
      </c>
      <c r="D384" s="16">
        <v>2</v>
      </c>
      <c r="E384" s="16"/>
      <c r="F384">
        <f t="shared" si="44"/>
        <v>0</v>
      </c>
      <c r="G384" s="36"/>
      <c r="H384" s="36"/>
      <c r="I384" s="36"/>
      <c r="J384" s="36"/>
      <c r="K384" s="36"/>
      <c r="L384" s="36"/>
      <c r="M384" s="36"/>
      <c r="N384" s="36"/>
      <c r="O384" s="36"/>
      <c r="P384" s="36"/>
      <c r="Q384" s="36"/>
      <c r="R384" s="36"/>
      <c r="S384" s="36"/>
      <c r="T384" s="36"/>
      <c r="U384" s="36"/>
      <c r="V384" s="36"/>
      <c r="W384" s="36"/>
      <c r="X384" s="36"/>
    </row>
    <row r="385" spans="1:24">
      <c r="A385" s="16" t="s">
        <v>561</v>
      </c>
      <c r="B385" s="16" t="s">
        <v>1199</v>
      </c>
      <c r="C385" s="16">
        <v>1</v>
      </c>
      <c r="D385" s="16" t="s">
        <v>880</v>
      </c>
      <c r="E385" s="16">
        <v>1</v>
      </c>
      <c r="F385">
        <f t="shared" ref="F385:F397" si="45" xml:space="preserve"> COUNTA(G385:AJ385)</f>
        <v>1</v>
      </c>
      <c r="G385" s="36"/>
      <c r="H385" s="36"/>
      <c r="I385" s="36"/>
      <c r="J385" s="36"/>
      <c r="K385" s="36"/>
      <c r="L385" s="36"/>
      <c r="M385" s="36"/>
      <c r="N385" s="36"/>
      <c r="O385" s="36"/>
      <c r="P385" s="36"/>
      <c r="Q385" s="36"/>
      <c r="R385" s="36"/>
      <c r="S385" s="36"/>
      <c r="T385" s="36"/>
      <c r="U385" s="43" t="s">
        <v>1299</v>
      </c>
      <c r="V385" s="36"/>
      <c r="W385" s="36"/>
      <c r="X385" s="36"/>
    </row>
    <row r="386" spans="1:24">
      <c r="A386" s="16" t="s">
        <v>561</v>
      </c>
      <c r="B386" s="16" t="s">
        <v>1199</v>
      </c>
      <c r="C386" s="16">
        <v>1</v>
      </c>
      <c r="D386" s="16" t="s">
        <v>880</v>
      </c>
      <c r="E386" s="16">
        <v>2</v>
      </c>
      <c r="F386">
        <f t="shared" si="45"/>
        <v>2</v>
      </c>
      <c r="G386" s="43" t="s">
        <v>1302</v>
      </c>
      <c r="H386" s="36"/>
      <c r="I386" s="43" t="s">
        <v>1302</v>
      </c>
      <c r="J386" s="36"/>
      <c r="K386" s="36"/>
      <c r="L386" s="36"/>
      <c r="M386" s="36"/>
      <c r="N386" s="36"/>
      <c r="O386" s="36"/>
      <c r="P386" s="36"/>
      <c r="Q386" s="36"/>
      <c r="R386" s="36"/>
      <c r="S386" s="36"/>
      <c r="T386" s="36"/>
      <c r="U386" s="36"/>
      <c r="V386" s="36"/>
      <c r="W386" s="36"/>
      <c r="X386" s="36"/>
    </row>
    <row r="387" spans="1:24">
      <c r="A387" s="16" t="s">
        <v>561</v>
      </c>
      <c r="B387" s="16" t="s">
        <v>1199</v>
      </c>
      <c r="C387" s="16">
        <v>1</v>
      </c>
      <c r="D387" s="16" t="s">
        <v>881</v>
      </c>
      <c r="E387" s="16">
        <v>3</v>
      </c>
      <c r="F387">
        <f t="shared" si="45"/>
        <v>1</v>
      </c>
      <c r="G387" s="36"/>
      <c r="H387" s="36"/>
      <c r="I387" s="36"/>
      <c r="J387" s="36"/>
      <c r="K387" s="36"/>
      <c r="L387" s="36"/>
      <c r="M387" s="36"/>
      <c r="N387" s="36"/>
      <c r="O387" s="36"/>
      <c r="P387" s="36" t="s">
        <v>1299</v>
      </c>
      <c r="Q387" s="36"/>
      <c r="R387" s="36"/>
      <c r="S387" s="36"/>
      <c r="T387" s="36"/>
      <c r="U387" s="36"/>
      <c r="V387" s="36"/>
      <c r="W387" s="36"/>
      <c r="X387" s="36"/>
    </row>
    <row r="388" spans="1:24">
      <c r="A388" s="16" t="s">
        <v>561</v>
      </c>
      <c r="B388" s="16" t="s">
        <v>1199</v>
      </c>
      <c r="C388" s="16">
        <v>1</v>
      </c>
      <c r="D388" s="16" t="s">
        <v>881</v>
      </c>
      <c r="E388" s="16">
        <v>4</v>
      </c>
      <c r="F388">
        <f t="shared" si="45"/>
        <v>1</v>
      </c>
      <c r="G388" s="36"/>
      <c r="H388" s="36"/>
      <c r="I388" s="36"/>
      <c r="J388" s="36"/>
      <c r="K388" s="36"/>
      <c r="L388" s="36" t="s">
        <v>1299</v>
      </c>
      <c r="M388" s="36"/>
      <c r="N388" s="36"/>
      <c r="O388" s="36"/>
      <c r="P388" s="36"/>
      <c r="Q388" s="36"/>
      <c r="R388" s="36"/>
      <c r="S388" s="36"/>
      <c r="T388" s="36"/>
      <c r="U388" s="36"/>
      <c r="V388" s="36"/>
      <c r="W388" s="36"/>
      <c r="X388" s="36"/>
    </row>
    <row r="389" spans="1:24">
      <c r="A389" s="16" t="s">
        <v>561</v>
      </c>
      <c r="B389" s="16" t="s">
        <v>1199</v>
      </c>
      <c r="C389" s="16">
        <v>1</v>
      </c>
      <c r="D389" s="16" t="s">
        <v>881</v>
      </c>
      <c r="E389" s="16">
        <v>5</v>
      </c>
      <c r="F389">
        <f t="shared" si="45"/>
        <v>6</v>
      </c>
      <c r="G389" s="43" t="s">
        <v>1299</v>
      </c>
      <c r="H389" s="43" t="s">
        <v>1300</v>
      </c>
      <c r="I389" s="43" t="s">
        <v>1299</v>
      </c>
      <c r="J389" s="36"/>
      <c r="K389" s="36"/>
      <c r="L389" s="36" t="s">
        <v>1299</v>
      </c>
      <c r="M389" s="36"/>
      <c r="N389" s="36"/>
      <c r="O389" s="36" t="s">
        <v>1299</v>
      </c>
      <c r="P389" s="36" t="s">
        <v>1299</v>
      </c>
      <c r="Q389" s="36"/>
      <c r="R389" s="36"/>
      <c r="S389" s="36"/>
      <c r="T389" s="36"/>
      <c r="U389" s="36"/>
      <c r="V389" s="36"/>
      <c r="W389" s="36"/>
      <c r="X389" s="36"/>
    </row>
    <row r="390" spans="1:24">
      <c r="A390" s="16" t="s">
        <v>561</v>
      </c>
      <c r="B390" s="16" t="s">
        <v>1199</v>
      </c>
      <c r="C390" s="16">
        <v>2</v>
      </c>
      <c r="D390" s="16" t="s">
        <v>880</v>
      </c>
      <c r="E390" s="16">
        <v>6</v>
      </c>
      <c r="F390">
        <f t="shared" si="45"/>
        <v>1</v>
      </c>
      <c r="G390" s="36"/>
      <c r="H390" s="36"/>
      <c r="I390" s="36"/>
      <c r="J390" s="36"/>
      <c r="K390" s="36"/>
      <c r="L390" s="36"/>
      <c r="M390" s="36"/>
      <c r="N390" s="36"/>
      <c r="O390" s="36"/>
      <c r="P390" s="36"/>
      <c r="Q390" s="36"/>
      <c r="R390" s="36"/>
      <c r="S390" s="36"/>
      <c r="T390" s="36"/>
      <c r="U390" s="43" t="s">
        <v>1299</v>
      </c>
      <c r="V390" s="36"/>
      <c r="W390" s="36"/>
      <c r="X390" s="36"/>
    </row>
    <row r="391" spans="1:24">
      <c r="A391" s="16" t="s">
        <v>561</v>
      </c>
      <c r="B391" s="16" t="s">
        <v>1199</v>
      </c>
      <c r="C391" s="16">
        <v>2</v>
      </c>
      <c r="D391" s="16" t="s">
        <v>880</v>
      </c>
      <c r="E391" s="16">
        <v>7</v>
      </c>
      <c r="F391">
        <f t="shared" si="45"/>
        <v>3</v>
      </c>
      <c r="G391" s="36"/>
      <c r="H391" s="36"/>
      <c r="I391" s="36"/>
      <c r="J391" s="36"/>
      <c r="K391" s="36"/>
      <c r="L391" s="36"/>
      <c r="M391" s="36"/>
      <c r="N391" s="36"/>
      <c r="O391" s="36" t="s">
        <v>1299</v>
      </c>
      <c r="P391" s="36" t="s">
        <v>1299</v>
      </c>
      <c r="Q391" s="36"/>
      <c r="R391" s="36"/>
      <c r="S391" s="36"/>
      <c r="T391" s="36"/>
      <c r="U391" s="43" t="s">
        <v>1299</v>
      </c>
      <c r="V391" s="36"/>
      <c r="W391" s="36"/>
      <c r="X391" s="36"/>
    </row>
    <row r="392" spans="1:24">
      <c r="A392" s="16" t="s">
        <v>561</v>
      </c>
      <c r="B392" s="16" t="s">
        <v>1199</v>
      </c>
      <c r="C392" s="16">
        <v>2</v>
      </c>
      <c r="D392" s="16" t="s">
        <v>880</v>
      </c>
      <c r="E392" s="16">
        <v>8</v>
      </c>
      <c r="F392">
        <f t="shared" si="45"/>
        <v>1</v>
      </c>
      <c r="G392" s="36"/>
      <c r="H392" s="36"/>
      <c r="I392" s="36"/>
      <c r="J392" s="36"/>
      <c r="K392" s="36"/>
      <c r="L392" s="36"/>
      <c r="M392" s="36"/>
      <c r="N392" s="36"/>
      <c r="O392" s="36"/>
      <c r="P392" s="36" t="s">
        <v>1299</v>
      </c>
      <c r="Q392" s="36"/>
      <c r="R392" s="36"/>
      <c r="S392" s="36"/>
      <c r="T392" s="36"/>
      <c r="U392" s="36"/>
      <c r="V392" s="36"/>
      <c r="W392" s="36"/>
      <c r="X392" s="36"/>
    </row>
    <row r="393" spans="1:24">
      <c r="A393" s="16" t="s">
        <v>561</v>
      </c>
      <c r="B393" s="16" t="s">
        <v>1199</v>
      </c>
      <c r="C393" s="16">
        <v>3</v>
      </c>
      <c r="D393" s="16" t="s">
        <v>880</v>
      </c>
      <c r="E393" s="16">
        <v>9</v>
      </c>
      <c r="F393">
        <f t="shared" si="45"/>
        <v>1</v>
      </c>
      <c r="G393" s="36"/>
      <c r="H393" s="36"/>
      <c r="I393" s="36"/>
      <c r="J393" s="36"/>
      <c r="K393" s="36"/>
      <c r="L393" s="36"/>
      <c r="M393" s="36"/>
      <c r="N393" s="36"/>
      <c r="O393" s="36"/>
      <c r="P393" s="36"/>
      <c r="Q393" s="36"/>
      <c r="R393" s="36"/>
      <c r="S393" s="36"/>
      <c r="T393" s="36"/>
      <c r="U393" s="43" t="s">
        <v>1299</v>
      </c>
      <c r="V393" s="36"/>
      <c r="W393" s="36"/>
      <c r="X393" s="36"/>
    </row>
    <row r="394" spans="1:24">
      <c r="A394" s="16" t="s">
        <v>561</v>
      </c>
      <c r="B394" s="16" t="s">
        <v>1199</v>
      </c>
      <c r="C394" s="16">
        <v>3</v>
      </c>
      <c r="D394" s="16" t="s">
        <v>880</v>
      </c>
      <c r="E394" s="16">
        <v>10</v>
      </c>
      <c r="F394">
        <f t="shared" si="45"/>
        <v>0</v>
      </c>
      <c r="G394" s="36"/>
      <c r="H394" s="36"/>
      <c r="I394" s="36"/>
      <c r="J394" s="36"/>
      <c r="K394" s="36"/>
      <c r="L394" s="36"/>
      <c r="M394" s="36"/>
      <c r="N394" s="36"/>
      <c r="O394" s="36"/>
      <c r="P394" s="36"/>
      <c r="Q394" s="36"/>
      <c r="R394" s="36"/>
      <c r="S394" s="36"/>
      <c r="T394" s="36"/>
      <c r="U394" s="36"/>
      <c r="V394" s="36"/>
      <c r="W394" s="36"/>
      <c r="X394" s="36"/>
    </row>
    <row r="395" spans="1:24">
      <c r="A395" s="16" t="s">
        <v>561</v>
      </c>
      <c r="B395" s="16" t="s">
        <v>1199</v>
      </c>
      <c r="C395" s="16">
        <v>3</v>
      </c>
      <c r="D395" s="16" t="s">
        <v>881</v>
      </c>
      <c r="E395" s="16">
        <v>11</v>
      </c>
      <c r="F395">
        <f t="shared" si="45"/>
        <v>0</v>
      </c>
      <c r="G395" s="36"/>
      <c r="H395" s="36"/>
      <c r="I395" s="36"/>
      <c r="J395" s="36"/>
      <c r="K395" s="36"/>
      <c r="L395" s="36"/>
      <c r="M395" s="36"/>
      <c r="N395" s="36"/>
      <c r="O395" s="36"/>
      <c r="P395" s="36"/>
      <c r="Q395" s="36"/>
      <c r="R395" s="36"/>
      <c r="S395" s="36"/>
      <c r="T395" s="36"/>
      <c r="U395" s="36"/>
      <c r="V395" s="36"/>
      <c r="W395" s="36"/>
      <c r="X395" s="36"/>
    </row>
    <row r="396" spans="1:24">
      <c r="A396" s="16" t="s">
        <v>561</v>
      </c>
      <c r="B396" s="16" t="s">
        <v>1199</v>
      </c>
      <c r="C396" s="16">
        <v>3</v>
      </c>
      <c r="D396" s="16" t="s">
        <v>881</v>
      </c>
      <c r="E396" s="16">
        <v>12</v>
      </c>
      <c r="F396">
        <f t="shared" si="45"/>
        <v>1</v>
      </c>
      <c r="G396" s="36"/>
      <c r="H396" s="36"/>
      <c r="I396" s="43" t="s">
        <v>1299</v>
      </c>
      <c r="J396" s="36"/>
      <c r="K396" s="36"/>
      <c r="L396" s="36"/>
      <c r="M396" s="36"/>
      <c r="N396" s="36"/>
      <c r="O396" s="36"/>
      <c r="P396" s="36"/>
      <c r="Q396" s="36"/>
      <c r="R396" s="36"/>
      <c r="S396" s="36"/>
      <c r="T396" s="36"/>
      <c r="U396" s="36"/>
      <c r="V396" s="36"/>
      <c r="W396" s="36"/>
      <c r="X396" s="36"/>
    </row>
    <row r="397" spans="1:24">
      <c r="A397" s="16" t="s">
        <v>561</v>
      </c>
      <c r="B397" s="16" t="s">
        <v>1199</v>
      </c>
      <c r="C397" s="16">
        <v>3</v>
      </c>
      <c r="D397" s="16" t="s">
        <v>880</v>
      </c>
      <c r="E397" s="16">
        <v>13</v>
      </c>
      <c r="F397">
        <f t="shared" si="45"/>
        <v>0</v>
      </c>
      <c r="G397" s="36"/>
      <c r="H397" s="36"/>
      <c r="I397" s="36"/>
      <c r="J397" s="36"/>
      <c r="K397" s="36"/>
      <c r="L397" s="36"/>
      <c r="M397" s="36"/>
      <c r="N397" s="36"/>
      <c r="O397" s="36"/>
      <c r="P397" s="36"/>
      <c r="Q397" s="36"/>
      <c r="R397" s="36"/>
      <c r="S397" s="36"/>
      <c r="T397" s="36"/>
      <c r="U397" s="36"/>
      <c r="V397" s="36"/>
      <c r="W397" s="36"/>
      <c r="X397" s="36"/>
    </row>
    <row r="398" spans="1:24">
      <c r="A398" s="16"/>
      <c r="B398" s="16"/>
      <c r="C398" s="16"/>
      <c r="D398" s="16"/>
      <c r="E398" s="16"/>
      <c r="F398">
        <f t="shared" ref="F398" si="46" xml:space="preserve"> COUNTA(G398:AJ398)</f>
        <v>0</v>
      </c>
      <c r="G398" s="36"/>
      <c r="H398" s="36"/>
      <c r="I398" s="36"/>
      <c r="J398" s="36"/>
      <c r="K398" s="36"/>
      <c r="L398" s="36"/>
      <c r="M398" s="36"/>
      <c r="N398" s="36"/>
      <c r="O398" s="36"/>
      <c r="P398" s="36"/>
      <c r="Q398" s="36"/>
      <c r="R398" s="36"/>
      <c r="S398" s="36"/>
      <c r="T398" s="36"/>
      <c r="U398" s="36"/>
      <c r="V398" s="36"/>
      <c r="W398" s="36"/>
      <c r="X398" s="36"/>
    </row>
    <row r="399" spans="1:24">
      <c r="A399" s="16" t="s">
        <v>561</v>
      </c>
      <c r="B399" s="16" t="s">
        <v>1213</v>
      </c>
      <c r="C399" s="16">
        <v>0</v>
      </c>
      <c r="D399" s="16">
        <v>1</v>
      </c>
      <c r="E399" s="16"/>
      <c r="F399">
        <f t="shared" ref="F399:F407" si="47" xml:space="preserve"> COUNTA(G399:AJ399)</f>
        <v>0</v>
      </c>
      <c r="G399" s="36"/>
      <c r="H399" s="36"/>
      <c r="I399" s="36"/>
      <c r="J399" s="36"/>
      <c r="K399" s="36"/>
      <c r="L399" s="36"/>
      <c r="M399" s="36"/>
      <c r="N399" s="36"/>
      <c r="O399" s="36"/>
      <c r="P399" s="36"/>
      <c r="Q399" s="36"/>
      <c r="R399" s="36"/>
      <c r="S399" s="36"/>
      <c r="T399" s="36"/>
      <c r="U399" s="36"/>
      <c r="V399" s="36"/>
      <c r="W399" s="36"/>
      <c r="X399" s="36"/>
    </row>
    <row r="400" spans="1:24">
      <c r="A400" s="16" t="s">
        <v>561</v>
      </c>
      <c r="B400" s="16" t="s">
        <v>1213</v>
      </c>
      <c r="C400" s="16">
        <v>2</v>
      </c>
      <c r="D400" s="16" t="s">
        <v>881</v>
      </c>
      <c r="E400" s="16">
        <v>1</v>
      </c>
      <c r="F400">
        <f t="shared" ref="F400:F405" si="48" xml:space="preserve"> COUNTA(G400:AJ400)</f>
        <v>2</v>
      </c>
      <c r="G400" s="36"/>
      <c r="H400" s="36"/>
      <c r="I400" s="36"/>
      <c r="J400" s="36"/>
      <c r="K400" s="36"/>
      <c r="L400" s="36"/>
      <c r="M400" s="36"/>
      <c r="N400" s="36"/>
      <c r="O400" s="36"/>
      <c r="P400" s="36"/>
      <c r="Q400" s="36"/>
      <c r="R400" s="36"/>
      <c r="S400" s="36"/>
      <c r="T400" s="36"/>
      <c r="U400" s="43" t="s">
        <v>1299</v>
      </c>
      <c r="V400" s="36"/>
      <c r="W400" s="36" t="s">
        <v>1299</v>
      </c>
      <c r="X400" s="36"/>
    </row>
    <row r="401" spans="1:24">
      <c r="A401" s="16" t="s">
        <v>561</v>
      </c>
      <c r="B401" s="16" t="s">
        <v>1213</v>
      </c>
      <c r="C401" s="16">
        <v>2</v>
      </c>
      <c r="D401" s="16" t="s">
        <v>881</v>
      </c>
      <c r="E401" s="16">
        <v>2</v>
      </c>
      <c r="F401">
        <f t="shared" si="48"/>
        <v>1</v>
      </c>
      <c r="G401" s="36"/>
      <c r="H401" s="36"/>
      <c r="I401" s="36"/>
      <c r="J401" s="36"/>
      <c r="K401" s="36"/>
      <c r="L401" s="36"/>
      <c r="M401" s="36"/>
      <c r="N401" s="36"/>
      <c r="O401" s="36"/>
      <c r="P401" s="36"/>
      <c r="Q401" s="36"/>
      <c r="R401" s="36"/>
      <c r="S401" s="36"/>
      <c r="T401" s="36"/>
      <c r="U401" s="43" t="s">
        <v>1299</v>
      </c>
      <c r="V401" s="36"/>
      <c r="W401" s="36"/>
      <c r="X401" s="36"/>
    </row>
    <row r="402" spans="1:24">
      <c r="A402" s="16" t="s">
        <v>561</v>
      </c>
      <c r="B402" s="16" t="s">
        <v>1213</v>
      </c>
      <c r="C402" s="16">
        <v>2</v>
      </c>
      <c r="D402" s="16" t="s">
        <v>880</v>
      </c>
      <c r="E402" s="16">
        <v>3</v>
      </c>
      <c r="F402">
        <f t="shared" si="48"/>
        <v>1</v>
      </c>
      <c r="G402" s="36"/>
      <c r="H402" s="36"/>
      <c r="I402" s="36"/>
      <c r="J402" s="36"/>
      <c r="K402" s="36"/>
      <c r="L402" s="36"/>
      <c r="M402" s="36"/>
      <c r="N402" s="36"/>
      <c r="O402" s="36"/>
      <c r="P402" s="36"/>
      <c r="Q402" s="36"/>
      <c r="R402" s="36"/>
      <c r="S402" s="36"/>
      <c r="T402" s="36"/>
      <c r="U402" s="43" t="s">
        <v>1299</v>
      </c>
      <c r="V402" s="36"/>
      <c r="W402" s="36"/>
      <c r="X402" s="36"/>
    </row>
    <row r="403" spans="1:24">
      <c r="A403" s="16" t="s">
        <v>561</v>
      </c>
      <c r="B403" s="16" t="s">
        <v>1213</v>
      </c>
      <c r="C403" s="16">
        <v>2</v>
      </c>
      <c r="D403" s="16" t="s">
        <v>880</v>
      </c>
      <c r="E403" s="16">
        <v>4</v>
      </c>
      <c r="F403">
        <f t="shared" si="48"/>
        <v>1</v>
      </c>
      <c r="G403" s="36"/>
      <c r="H403" s="36"/>
      <c r="I403" s="36"/>
      <c r="J403" s="36"/>
      <c r="K403" s="36"/>
      <c r="L403" s="36"/>
      <c r="M403" s="36"/>
      <c r="N403" s="36"/>
      <c r="O403" s="36"/>
      <c r="P403" s="36"/>
      <c r="Q403" s="36"/>
      <c r="R403" s="36"/>
      <c r="S403" s="36"/>
      <c r="T403" s="36"/>
      <c r="U403" s="43" t="s">
        <v>1299</v>
      </c>
      <c r="V403" s="36"/>
      <c r="W403" s="36"/>
      <c r="X403" s="36"/>
    </row>
    <row r="404" spans="1:24">
      <c r="A404" s="16" t="s">
        <v>561</v>
      </c>
      <c r="B404" s="16" t="s">
        <v>1213</v>
      </c>
      <c r="C404" s="16">
        <v>2</v>
      </c>
      <c r="D404" s="16" t="s">
        <v>880</v>
      </c>
      <c r="E404" s="16">
        <v>5</v>
      </c>
      <c r="F404">
        <f t="shared" si="48"/>
        <v>0</v>
      </c>
      <c r="G404" s="36"/>
      <c r="H404" s="36"/>
      <c r="I404" s="36"/>
      <c r="J404" s="36"/>
      <c r="K404" s="36"/>
      <c r="L404" s="36"/>
      <c r="M404" s="36"/>
      <c r="N404" s="36"/>
      <c r="O404" s="36"/>
      <c r="P404" s="36"/>
      <c r="Q404" s="36"/>
      <c r="R404" s="36"/>
      <c r="S404" s="36"/>
      <c r="T404" s="36"/>
      <c r="U404" s="36"/>
      <c r="V404" s="36"/>
      <c r="W404" s="36"/>
      <c r="X404" s="36"/>
    </row>
    <row r="405" spans="1:24">
      <c r="A405" s="16" t="s">
        <v>561</v>
      </c>
      <c r="B405" s="16" t="s">
        <v>1213</v>
      </c>
      <c r="C405" s="16">
        <v>2</v>
      </c>
      <c r="D405" s="16" t="s">
        <v>880</v>
      </c>
      <c r="E405" s="16">
        <v>6</v>
      </c>
      <c r="F405">
        <f t="shared" si="48"/>
        <v>1</v>
      </c>
      <c r="G405" s="36"/>
      <c r="H405" s="36"/>
      <c r="I405" s="36"/>
      <c r="J405" s="36"/>
      <c r="K405" s="36"/>
      <c r="L405" s="36"/>
      <c r="M405" s="36"/>
      <c r="N405" s="36"/>
      <c r="O405" s="36"/>
      <c r="P405" s="36"/>
      <c r="Q405" s="36"/>
      <c r="R405" s="36"/>
      <c r="S405" s="36"/>
      <c r="T405" s="36"/>
      <c r="U405" s="43" t="s">
        <v>1299</v>
      </c>
      <c r="V405" s="36"/>
      <c r="W405" s="36"/>
      <c r="X405" s="36"/>
    </row>
    <row r="406" spans="1:24">
      <c r="A406" s="16"/>
      <c r="B406" s="16"/>
      <c r="C406" s="16"/>
      <c r="D406" s="16"/>
      <c r="E406" s="16"/>
      <c r="F406">
        <f t="shared" si="47"/>
        <v>0</v>
      </c>
      <c r="G406" s="36"/>
      <c r="H406" s="36"/>
      <c r="I406" s="36"/>
      <c r="J406" s="36"/>
      <c r="K406" s="36"/>
      <c r="L406" s="36"/>
      <c r="M406" s="36"/>
      <c r="N406" s="36"/>
      <c r="O406" s="36"/>
      <c r="P406" s="36"/>
      <c r="Q406" s="36"/>
      <c r="R406" s="36"/>
      <c r="S406" s="36"/>
      <c r="T406" s="36"/>
      <c r="U406" s="36"/>
      <c r="V406" s="36"/>
      <c r="W406" s="36"/>
      <c r="X406" s="36"/>
    </row>
    <row r="407" spans="1:24">
      <c r="A407" s="16" t="s">
        <v>561</v>
      </c>
      <c r="B407" s="16" t="s">
        <v>231</v>
      </c>
      <c r="C407" s="16">
        <v>0</v>
      </c>
      <c r="D407" s="16">
        <v>2</v>
      </c>
      <c r="E407" s="16"/>
      <c r="F407">
        <f t="shared" si="47"/>
        <v>0</v>
      </c>
      <c r="G407" s="36"/>
      <c r="H407" s="36"/>
      <c r="I407" s="36"/>
      <c r="J407" s="36"/>
      <c r="K407" s="36"/>
      <c r="L407" s="36"/>
      <c r="M407" s="36"/>
      <c r="N407" s="36"/>
      <c r="O407" s="36"/>
      <c r="P407" s="36"/>
      <c r="Q407" s="36"/>
      <c r="R407" s="36"/>
      <c r="S407" s="36"/>
      <c r="T407" s="36"/>
      <c r="U407" s="36"/>
      <c r="V407" s="36"/>
      <c r="W407" s="36"/>
      <c r="X407" s="36"/>
    </row>
    <row r="408" spans="1:24">
      <c r="A408" s="16" t="s">
        <v>561</v>
      </c>
      <c r="B408" s="16" t="s">
        <v>231</v>
      </c>
      <c r="C408" s="16">
        <v>2</v>
      </c>
      <c r="D408" s="16" t="s">
        <v>880</v>
      </c>
      <c r="E408" s="16">
        <v>1</v>
      </c>
      <c r="F408">
        <f t="shared" ref="F408:F416" si="49" xml:space="preserve"> COUNTA(G408:AJ408)</f>
        <v>1</v>
      </c>
      <c r="G408" s="36"/>
      <c r="H408" s="36"/>
      <c r="I408" s="36"/>
      <c r="J408" s="36"/>
      <c r="K408" s="36"/>
      <c r="L408" s="36"/>
      <c r="M408" s="36"/>
      <c r="N408" s="36"/>
      <c r="O408" s="36"/>
      <c r="P408" s="36"/>
      <c r="Q408" s="36"/>
      <c r="R408" s="36"/>
      <c r="S408" s="36"/>
      <c r="T408" s="36"/>
      <c r="U408" s="43" t="s">
        <v>1299</v>
      </c>
      <c r="V408" s="36"/>
      <c r="W408" s="36"/>
      <c r="X408" s="36"/>
    </row>
    <row r="409" spans="1:24">
      <c r="A409" s="16" t="s">
        <v>561</v>
      </c>
      <c r="B409" s="16" t="s">
        <v>231</v>
      </c>
      <c r="C409" s="16">
        <v>2</v>
      </c>
      <c r="D409" s="16" t="s">
        <v>881</v>
      </c>
      <c r="E409" s="16">
        <v>2</v>
      </c>
      <c r="F409">
        <f t="shared" si="49"/>
        <v>0</v>
      </c>
      <c r="G409" s="36"/>
      <c r="H409" s="36"/>
      <c r="I409" s="36"/>
      <c r="J409" s="36"/>
      <c r="K409" s="36"/>
      <c r="L409" s="36"/>
      <c r="M409" s="36"/>
      <c r="N409" s="36"/>
      <c r="O409" s="36"/>
      <c r="P409" s="36"/>
      <c r="Q409" s="36"/>
      <c r="R409" s="36"/>
      <c r="S409" s="36"/>
      <c r="T409" s="36"/>
      <c r="U409" s="36"/>
      <c r="V409" s="36"/>
      <c r="W409" s="36"/>
      <c r="X409" s="36"/>
    </row>
    <row r="410" spans="1:24">
      <c r="A410" s="16" t="s">
        <v>561</v>
      </c>
      <c r="B410" s="16" t="s">
        <v>231</v>
      </c>
      <c r="C410" s="16">
        <v>2</v>
      </c>
      <c r="D410" s="16" t="s">
        <v>880</v>
      </c>
      <c r="E410" s="16">
        <v>3</v>
      </c>
      <c r="F410">
        <f t="shared" si="49"/>
        <v>0</v>
      </c>
      <c r="G410" s="36"/>
      <c r="H410" s="36"/>
      <c r="I410" s="36"/>
      <c r="J410" s="36"/>
      <c r="K410" s="36"/>
      <c r="L410" s="36"/>
      <c r="M410" s="36"/>
      <c r="N410" s="36"/>
      <c r="O410" s="36"/>
      <c r="P410" s="36"/>
      <c r="Q410" s="36"/>
      <c r="R410" s="36"/>
      <c r="S410" s="36"/>
      <c r="T410" s="36"/>
      <c r="U410" s="36"/>
      <c r="V410" s="36"/>
      <c r="W410" s="36"/>
      <c r="X410" s="36"/>
    </row>
    <row r="411" spans="1:24">
      <c r="A411" s="16" t="s">
        <v>561</v>
      </c>
      <c r="B411" s="16" t="s">
        <v>231</v>
      </c>
      <c r="C411" s="16">
        <v>2</v>
      </c>
      <c r="D411" s="16" t="s">
        <v>881</v>
      </c>
      <c r="E411" s="16">
        <v>4</v>
      </c>
      <c r="F411">
        <f t="shared" si="49"/>
        <v>0</v>
      </c>
      <c r="G411" s="36"/>
      <c r="H411" s="36"/>
      <c r="I411" s="36"/>
      <c r="J411" s="36"/>
      <c r="K411" s="36"/>
      <c r="L411" s="36"/>
      <c r="M411" s="36"/>
      <c r="N411" s="36"/>
      <c r="O411" s="36"/>
      <c r="P411" s="36"/>
      <c r="Q411" s="36"/>
      <c r="R411" s="36"/>
      <c r="S411" s="36"/>
      <c r="T411" s="36"/>
      <c r="U411" s="36"/>
      <c r="V411" s="36"/>
      <c r="W411" s="36"/>
      <c r="X411" s="36"/>
    </row>
    <row r="412" spans="1:24">
      <c r="A412" s="16" t="s">
        <v>561</v>
      </c>
      <c r="B412" s="16" t="s">
        <v>231</v>
      </c>
      <c r="C412" s="16">
        <v>2</v>
      </c>
      <c r="D412" s="16" t="s">
        <v>880</v>
      </c>
      <c r="E412" s="16">
        <v>5</v>
      </c>
      <c r="F412">
        <f t="shared" si="49"/>
        <v>0</v>
      </c>
      <c r="G412" s="36"/>
      <c r="H412" s="36"/>
      <c r="I412" s="36"/>
      <c r="J412" s="36"/>
      <c r="K412" s="36"/>
      <c r="L412" s="36"/>
      <c r="M412" s="36"/>
      <c r="N412" s="36"/>
      <c r="O412" s="36"/>
      <c r="P412" s="36"/>
      <c r="Q412" s="36"/>
      <c r="R412" s="36"/>
      <c r="S412" s="36"/>
      <c r="T412" s="36"/>
      <c r="U412" s="36"/>
      <c r="V412" s="36"/>
      <c r="W412" s="36"/>
      <c r="X412" s="36"/>
    </row>
    <row r="413" spans="1:24">
      <c r="A413" s="16" t="s">
        <v>561</v>
      </c>
      <c r="B413" s="16" t="s">
        <v>231</v>
      </c>
      <c r="C413" s="16">
        <v>3</v>
      </c>
      <c r="D413" s="16" t="s">
        <v>880</v>
      </c>
      <c r="E413" s="16">
        <v>6</v>
      </c>
      <c r="F413">
        <f t="shared" si="49"/>
        <v>0</v>
      </c>
      <c r="G413" s="36"/>
      <c r="H413" s="36"/>
      <c r="I413" s="36"/>
      <c r="J413" s="36"/>
      <c r="K413" s="36"/>
      <c r="L413" s="36"/>
      <c r="M413" s="36"/>
      <c r="N413" s="36"/>
      <c r="O413" s="36"/>
      <c r="P413" s="36"/>
      <c r="Q413" s="36"/>
      <c r="R413" s="36"/>
      <c r="S413" s="36"/>
      <c r="T413" s="36"/>
      <c r="U413" s="36"/>
      <c r="V413" s="36"/>
      <c r="W413" s="36"/>
      <c r="X413" s="36"/>
    </row>
    <row r="414" spans="1:24">
      <c r="A414" s="16" t="s">
        <v>561</v>
      </c>
      <c r="B414" s="16" t="s">
        <v>231</v>
      </c>
      <c r="C414" s="16">
        <v>3</v>
      </c>
      <c r="D414" s="16" t="s">
        <v>880</v>
      </c>
      <c r="E414" s="16">
        <v>7</v>
      </c>
      <c r="F414">
        <f t="shared" si="49"/>
        <v>0</v>
      </c>
      <c r="G414" s="36"/>
      <c r="H414" s="36"/>
      <c r="I414" s="36"/>
      <c r="J414" s="36"/>
      <c r="K414" s="36"/>
      <c r="L414" s="36"/>
      <c r="M414" s="36"/>
      <c r="N414" s="36"/>
      <c r="O414" s="36"/>
      <c r="P414" s="36"/>
      <c r="Q414" s="36"/>
      <c r="R414" s="36"/>
      <c r="S414" s="36"/>
      <c r="T414" s="36"/>
      <c r="U414" s="36"/>
      <c r="V414" s="36"/>
      <c r="W414" s="36"/>
      <c r="X414" s="36"/>
    </row>
    <row r="415" spans="1:24">
      <c r="A415" s="16" t="s">
        <v>561</v>
      </c>
      <c r="B415" s="16" t="s">
        <v>231</v>
      </c>
      <c r="C415" s="16">
        <v>3</v>
      </c>
      <c r="D415" s="16" t="s">
        <v>880</v>
      </c>
      <c r="E415" s="16">
        <v>8</v>
      </c>
      <c r="F415">
        <f t="shared" si="49"/>
        <v>1</v>
      </c>
      <c r="G415" s="36"/>
      <c r="H415" s="36"/>
      <c r="I415" s="36"/>
      <c r="J415" s="36"/>
      <c r="K415" s="36"/>
      <c r="L415" s="36"/>
      <c r="M415" s="36"/>
      <c r="N415" s="36"/>
      <c r="O415" s="36"/>
      <c r="P415" s="36"/>
      <c r="Q415" s="36"/>
      <c r="R415" s="36"/>
      <c r="S415" s="36"/>
      <c r="T415" s="36"/>
      <c r="U415" s="43" t="s">
        <v>1299</v>
      </c>
      <c r="V415" s="36"/>
      <c r="W415" s="36"/>
      <c r="X415" s="36"/>
    </row>
    <row r="416" spans="1:24">
      <c r="A416" s="16" t="s">
        <v>561</v>
      </c>
      <c r="B416" s="16" t="s">
        <v>231</v>
      </c>
      <c r="C416" s="16">
        <v>3</v>
      </c>
      <c r="D416" s="16" t="s">
        <v>881</v>
      </c>
      <c r="E416" s="16">
        <v>9</v>
      </c>
      <c r="F416">
        <f t="shared" si="49"/>
        <v>0</v>
      </c>
      <c r="G416" s="36"/>
      <c r="H416" s="36"/>
      <c r="I416" s="36"/>
      <c r="J416" s="36"/>
      <c r="K416" s="36"/>
      <c r="L416" s="36"/>
      <c r="M416" s="36"/>
      <c r="N416" s="36"/>
      <c r="O416" s="36"/>
      <c r="P416" s="36"/>
      <c r="Q416" s="36"/>
      <c r="R416" s="36"/>
      <c r="S416" s="36"/>
      <c r="T416" s="36"/>
      <c r="U416" s="36"/>
      <c r="V416" s="36"/>
      <c r="W416" s="36"/>
      <c r="X416" s="36"/>
    </row>
    <row r="417" spans="1:24">
      <c r="A417" s="16"/>
      <c r="B417" s="16"/>
      <c r="C417" s="16"/>
      <c r="D417" s="16"/>
      <c r="E417" s="16"/>
      <c r="F417">
        <f t="shared" ref="F417:F418" si="50" xml:space="preserve"> COUNTA(G417:AJ417)</f>
        <v>0</v>
      </c>
      <c r="G417" s="36"/>
      <c r="H417" s="36"/>
      <c r="I417" s="36"/>
      <c r="J417" s="36"/>
      <c r="K417" s="36"/>
      <c r="L417" s="36"/>
      <c r="M417" s="36"/>
      <c r="N417" s="36"/>
      <c r="O417" s="36"/>
      <c r="P417" s="36"/>
      <c r="Q417" s="36"/>
      <c r="R417" s="36"/>
      <c r="S417" s="36"/>
      <c r="T417" s="36"/>
      <c r="U417" s="36"/>
      <c r="V417" s="36"/>
      <c r="W417" s="36"/>
      <c r="X417" s="36"/>
    </row>
    <row r="418" spans="1:24">
      <c r="A418" s="16" t="s">
        <v>561</v>
      </c>
      <c r="B418" s="16" t="s">
        <v>733</v>
      </c>
      <c r="C418" s="16">
        <v>0</v>
      </c>
      <c r="D418" s="16">
        <v>1</v>
      </c>
      <c r="E418" s="16"/>
      <c r="F418">
        <f t="shared" si="50"/>
        <v>0</v>
      </c>
      <c r="G418" s="36"/>
      <c r="H418" s="36"/>
      <c r="I418" s="36"/>
      <c r="J418" s="36"/>
      <c r="K418" s="36"/>
      <c r="L418" s="36"/>
      <c r="M418" s="36"/>
      <c r="N418" s="36"/>
      <c r="O418" s="36"/>
      <c r="P418" s="36"/>
      <c r="Q418" s="36"/>
      <c r="R418" s="36"/>
      <c r="S418" s="36"/>
      <c r="T418" s="36"/>
      <c r="U418" s="36"/>
      <c r="V418" s="36"/>
      <c r="W418" s="36"/>
      <c r="X418" s="36"/>
    </row>
    <row r="419" spans="1:24">
      <c r="A419" s="16" t="s">
        <v>561</v>
      </c>
      <c r="B419" s="16" t="s">
        <v>733</v>
      </c>
      <c r="C419" s="16">
        <v>2</v>
      </c>
      <c r="D419" s="16" t="s">
        <v>880</v>
      </c>
      <c r="E419" s="16">
        <v>1</v>
      </c>
      <c r="F419">
        <f t="shared" ref="F419:F432" si="51" xml:space="preserve"> COUNTA(G419:AJ419)</f>
        <v>1</v>
      </c>
      <c r="G419" s="36"/>
      <c r="H419" s="36"/>
      <c r="I419" s="36"/>
      <c r="J419" s="36"/>
      <c r="K419" s="36"/>
      <c r="L419" s="36"/>
      <c r="M419" s="36"/>
      <c r="N419" s="36"/>
      <c r="O419" s="36"/>
      <c r="P419" s="36"/>
      <c r="Q419" s="36"/>
      <c r="R419" s="36"/>
      <c r="S419" s="36"/>
      <c r="T419" s="36"/>
      <c r="U419" s="43" t="s">
        <v>1299</v>
      </c>
      <c r="V419" s="36"/>
      <c r="W419" s="36"/>
      <c r="X419" s="36"/>
    </row>
    <row r="420" spans="1:24">
      <c r="A420" s="16" t="s">
        <v>561</v>
      </c>
      <c r="B420" s="16" t="s">
        <v>733</v>
      </c>
      <c r="C420" s="16">
        <v>2</v>
      </c>
      <c r="D420" s="16" t="s">
        <v>880</v>
      </c>
      <c r="E420" s="16">
        <v>2</v>
      </c>
      <c r="F420">
        <f t="shared" si="51"/>
        <v>1</v>
      </c>
      <c r="G420" s="36"/>
      <c r="H420" s="36"/>
      <c r="I420" s="36"/>
      <c r="J420" s="36"/>
      <c r="K420" s="36"/>
      <c r="L420" s="36"/>
      <c r="M420" s="36"/>
      <c r="N420" s="36"/>
      <c r="O420" s="36"/>
      <c r="P420" s="36"/>
      <c r="Q420" s="36"/>
      <c r="R420" s="36"/>
      <c r="S420" s="36"/>
      <c r="T420" s="36"/>
      <c r="U420" s="43" t="s">
        <v>1299</v>
      </c>
      <c r="V420" s="36"/>
      <c r="W420" s="36"/>
      <c r="X420" s="36"/>
    </row>
    <row r="421" spans="1:24">
      <c r="A421" s="16" t="s">
        <v>561</v>
      </c>
      <c r="B421" s="16" t="s">
        <v>733</v>
      </c>
      <c r="C421" s="16">
        <v>2</v>
      </c>
      <c r="D421" s="16" t="s">
        <v>880</v>
      </c>
      <c r="E421" s="16">
        <v>3</v>
      </c>
      <c r="F421">
        <f t="shared" si="51"/>
        <v>2</v>
      </c>
      <c r="G421" s="36"/>
      <c r="H421" s="36"/>
      <c r="I421" s="36"/>
      <c r="J421" s="36"/>
      <c r="K421" s="36"/>
      <c r="L421" s="36"/>
      <c r="M421" s="43" t="s">
        <v>1299</v>
      </c>
      <c r="N421" s="36"/>
      <c r="O421" s="36"/>
      <c r="P421" s="36"/>
      <c r="Q421" s="36"/>
      <c r="R421" s="36"/>
      <c r="S421" s="36"/>
      <c r="T421" s="36"/>
      <c r="U421" s="43" t="s">
        <v>1299</v>
      </c>
      <c r="V421" s="36"/>
      <c r="W421" s="36"/>
      <c r="X421" s="36"/>
    </row>
    <row r="422" spans="1:24">
      <c r="A422" s="16" t="s">
        <v>561</v>
      </c>
      <c r="B422" s="16" t="s">
        <v>733</v>
      </c>
      <c r="C422" s="16">
        <v>2</v>
      </c>
      <c r="D422" s="16" t="s">
        <v>881</v>
      </c>
      <c r="E422" s="16">
        <v>4</v>
      </c>
      <c r="F422">
        <f t="shared" si="51"/>
        <v>1</v>
      </c>
      <c r="G422" s="36"/>
      <c r="H422" s="36"/>
      <c r="I422" s="36"/>
      <c r="J422" s="36"/>
      <c r="K422" s="36"/>
      <c r="L422" s="36"/>
      <c r="M422" s="36"/>
      <c r="N422" s="36"/>
      <c r="O422" s="36"/>
      <c r="P422" s="36"/>
      <c r="Q422" s="36"/>
      <c r="R422" s="36"/>
      <c r="S422" s="36"/>
      <c r="T422" s="36"/>
      <c r="U422" s="43" t="s">
        <v>1299</v>
      </c>
      <c r="V422" s="36"/>
      <c r="W422" s="36"/>
      <c r="X422" s="36"/>
    </row>
    <row r="423" spans="1:24">
      <c r="A423" s="16" t="s">
        <v>561</v>
      </c>
      <c r="B423" s="16" t="s">
        <v>733</v>
      </c>
      <c r="C423" s="16">
        <v>2</v>
      </c>
      <c r="D423" s="16" t="s">
        <v>881</v>
      </c>
      <c r="E423" s="16">
        <v>5</v>
      </c>
      <c r="F423">
        <f t="shared" si="51"/>
        <v>2</v>
      </c>
      <c r="G423" s="36"/>
      <c r="H423" s="36"/>
      <c r="I423" s="36"/>
      <c r="J423" s="36"/>
      <c r="K423" s="36"/>
      <c r="L423" s="36"/>
      <c r="M423" s="43" t="s">
        <v>1299</v>
      </c>
      <c r="N423" s="36"/>
      <c r="O423" s="36"/>
      <c r="P423" s="36"/>
      <c r="Q423" s="36"/>
      <c r="R423" s="36"/>
      <c r="S423" s="36"/>
      <c r="T423" s="36"/>
      <c r="U423" s="43" t="s">
        <v>1299</v>
      </c>
      <c r="V423" s="36"/>
      <c r="W423" s="36"/>
      <c r="X423" s="36"/>
    </row>
    <row r="424" spans="1:24">
      <c r="A424" s="16" t="s">
        <v>561</v>
      </c>
      <c r="B424" s="16" t="s">
        <v>733</v>
      </c>
      <c r="C424" s="16">
        <v>3</v>
      </c>
      <c r="D424" s="16" t="s">
        <v>881</v>
      </c>
      <c r="E424" s="16">
        <v>6</v>
      </c>
      <c r="F424">
        <f t="shared" si="51"/>
        <v>1</v>
      </c>
      <c r="G424" s="36"/>
      <c r="H424" s="36"/>
      <c r="I424" s="36"/>
      <c r="J424" s="36"/>
      <c r="K424" s="36"/>
      <c r="L424" s="36"/>
      <c r="M424" s="36"/>
      <c r="N424" s="36"/>
      <c r="O424" s="36"/>
      <c r="P424" s="36"/>
      <c r="Q424" s="36"/>
      <c r="R424" s="36"/>
      <c r="S424" s="36"/>
      <c r="T424" s="36"/>
      <c r="U424" s="43" t="s">
        <v>1299</v>
      </c>
      <c r="V424" s="36"/>
      <c r="W424" s="36"/>
      <c r="X424" s="36"/>
    </row>
    <row r="425" spans="1:24">
      <c r="A425" s="16" t="s">
        <v>561</v>
      </c>
      <c r="B425" s="16" t="s">
        <v>733</v>
      </c>
      <c r="C425" s="16">
        <v>3</v>
      </c>
      <c r="D425" s="16" t="s">
        <v>881</v>
      </c>
      <c r="E425" s="16">
        <v>7</v>
      </c>
      <c r="F425">
        <f t="shared" si="51"/>
        <v>1</v>
      </c>
      <c r="G425" s="36"/>
      <c r="H425" s="36"/>
      <c r="I425" s="36"/>
      <c r="J425" s="36"/>
      <c r="K425" s="36"/>
      <c r="L425" s="36"/>
      <c r="M425" s="36"/>
      <c r="N425" s="36"/>
      <c r="O425" s="36"/>
      <c r="P425" s="36"/>
      <c r="Q425" s="36"/>
      <c r="R425" s="36"/>
      <c r="S425" s="36"/>
      <c r="T425" s="36"/>
      <c r="U425" s="43" t="s">
        <v>1299</v>
      </c>
      <c r="V425" s="36"/>
      <c r="W425" s="36"/>
      <c r="X425" s="36"/>
    </row>
    <row r="426" spans="1:24">
      <c r="A426" s="16" t="s">
        <v>561</v>
      </c>
      <c r="B426" s="16" t="s">
        <v>733</v>
      </c>
      <c r="C426" s="16">
        <v>3</v>
      </c>
      <c r="D426" s="16" t="s">
        <v>881</v>
      </c>
      <c r="E426" s="16">
        <v>8</v>
      </c>
      <c r="F426">
        <f t="shared" si="51"/>
        <v>1</v>
      </c>
      <c r="G426" s="36"/>
      <c r="H426" s="36"/>
      <c r="I426" s="36"/>
      <c r="J426" s="36"/>
      <c r="K426" s="36"/>
      <c r="L426" s="36"/>
      <c r="M426" s="36"/>
      <c r="N426" s="36"/>
      <c r="O426" s="36"/>
      <c r="P426" s="36"/>
      <c r="Q426" s="36"/>
      <c r="R426" s="36"/>
      <c r="S426" s="36"/>
      <c r="T426" s="36"/>
      <c r="U426" s="43" t="s">
        <v>1299</v>
      </c>
      <c r="V426" s="36"/>
      <c r="W426" s="36"/>
      <c r="X426" s="36"/>
    </row>
    <row r="427" spans="1:24">
      <c r="A427" s="16" t="s">
        <v>561</v>
      </c>
      <c r="B427" s="16" t="s">
        <v>733</v>
      </c>
      <c r="C427" s="16">
        <v>3</v>
      </c>
      <c r="D427" s="16" t="s">
        <v>880</v>
      </c>
      <c r="E427" s="16">
        <v>9</v>
      </c>
      <c r="F427">
        <f t="shared" si="51"/>
        <v>1</v>
      </c>
      <c r="G427" s="36"/>
      <c r="H427" s="36"/>
      <c r="I427" s="36"/>
      <c r="J427" s="36"/>
      <c r="K427" s="36"/>
      <c r="L427" s="36"/>
      <c r="M427" s="36"/>
      <c r="N427" s="36"/>
      <c r="O427" s="36"/>
      <c r="P427" s="36"/>
      <c r="Q427" s="36"/>
      <c r="R427" s="36"/>
      <c r="S427" s="36"/>
      <c r="T427" s="36"/>
      <c r="U427" s="43" t="s">
        <v>1299</v>
      </c>
      <c r="V427" s="36"/>
      <c r="W427" s="36"/>
      <c r="X427" s="36"/>
    </row>
    <row r="428" spans="1:24">
      <c r="A428" s="16" t="s">
        <v>561</v>
      </c>
      <c r="B428" s="16" t="s">
        <v>733</v>
      </c>
      <c r="C428" s="16">
        <v>3</v>
      </c>
      <c r="D428" s="16" t="s">
        <v>880</v>
      </c>
      <c r="E428" s="16">
        <v>10</v>
      </c>
      <c r="F428">
        <f t="shared" si="51"/>
        <v>1</v>
      </c>
      <c r="G428" s="36"/>
      <c r="H428" s="36"/>
      <c r="I428" s="36"/>
      <c r="J428" s="36"/>
      <c r="K428" s="36"/>
      <c r="L428" s="36"/>
      <c r="M428" s="36"/>
      <c r="N428" s="36"/>
      <c r="O428" s="36"/>
      <c r="P428" s="36"/>
      <c r="Q428" s="36"/>
      <c r="R428" s="36"/>
      <c r="S428" s="36"/>
      <c r="T428" s="36"/>
      <c r="U428" s="43" t="s">
        <v>1299</v>
      </c>
      <c r="V428" s="36"/>
      <c r="W428" s="36"/>
      <c r="X428" s="36"/>
    </row>
    <row r="429" spans="1:24">
      <c r="A429" s="16" t="s">
        <v>561</v>
      </c>
      <c r="B429" s="16" t="s">
        <v>733</v>
      </c>
      <c r="C429" s="16">
        <v>3</v>
      </c>
      <c r="D429" s="16" t="s">
        <v>880</v>
      </c>
      <c r="E429" s="16">
        <v>11</v>
      </c>
      <c r="F429">
        <f t="shared" si="51"/>
        <v>1</v>
      </c>
      <c r="G429" s="36"/>
      <c r="H429" s="36"/>
      <c r="I429" s="36"/>
      <c r="J429" s="36"/>
      <c r="K429" s="36"/>
      <c r="L429" s="36"/>
      <c r="M429" s="36"/>
      <c r="N429" s="36"/>
      <c r="O429" s="36"/>
      <c r="P429" s="36"/>
      <c r="Q429" s="36"/>
      <c r="R429" s="36"/>
      <c r="S429" s="36"/>
      <c r="T429" s="36"/>
      <c r="U429" s="43" t="s">
        <v>1299</v>
      </c>
      <c r="V429" s="36"/>
      <c r="W429" s="36"/>
      <c r="X429" s="36"/>
    </row>
    <row r="430" spans="1:24">
      <c r="A430" s="16" t="s">
        <v>561</v>
      </c>
      <c r="B430" s="16" t="s">
        <v>733</v>
      </c>
      <c r="C430" s="16">
        <v>3</v>
      </c>
      <c r="D430" s="16" t="s">
        <v>880</v>
      </c>
      <c r="E430" s="16">
        <v>12</v>
      </c>
      <c r="F430">
        <f t="shared" si="51"/>
        <v>1</v>
      </c>
      <c r="G430" s="36"/>
      <c r="H430" s="36"/>
      <c r="I430" s="36"/>
      <c r="J430" s="36"/>
      <c r="K430" s="36"/>
      <c r="L430" s="36"/>
      <c r="M430" s="36"/>
      <c r="N430" s="36"/>
      <c r="O430" s="36"/>
      <c r="P430" s="36"/>
      <c r="Q430" s="36"/>
      <c r="R430" s="36"/>
      <c r="S430" s="36"/>
      <c r="T430" s="36"/>
      <c r="U430" s="43" t="s">
        <v>1299</v>
      </c>
      <c r="V430" s="36"/>
      <c r="W430" s="36"/>
      <c r="X430" s="36"/>
    </row>
    <row r="431" spans="1:24">
      <c r="A431" s="16" t="s">
        <v>561</v>
      </c>
      <c r="B431" s="16" t="s">
        <v>733</v>
      </c>
      <c r="C431" s="16">
        <v>3</v>
      </c>
      <c r="D431" s="16" t="s">
        <v>881</v>
      </c>
      <c r="E431" s="16">
        <v>13</v>
      </c>
      <c r="F431">
        <f t="shared" si="51"/>
        <v>0</v>
      </c>
      <c r="G431" s="36"/>
      <c r="H431" s="36"/>
      <c r="I431" s="36"/>
      <c r="J431" s="36"/>
      <c r="K431" s="36"/>
      <c r="L431" s="36"/>
      <c r="M431" s="36"/>
      <c r="N431" s="36"/>
      <c r="O431" s="36"/>
      <c r="P431" s="36"/>
      <c r="Q431" s="36"/>
      <c r="R431" s="36"/>
      <c r="S431" s="36"/>
      <c r="T431" s="36"/>
      <c r="U431" s="36"/>
      <c r="V431" s="36"/>
      <c r="W431" s="36"/>
      <c r="X431" s="36"/>
    </row>
    <row r="432" spans="1:24">
      <c r="A432" s="16" t="s">
        <v>561</v>
      </c>
      <c r="B432" s="16" t="s">
        <v>733</v>
      </c>
      <c r="C432" s="16">
        <v>3</v>
      </c>
      <c r="D432" s="16" t="s">
        <v>880</v>
      </c>
      <c r="E432" s="16">
        <v>14</v>
      </c>
      <c r="F432">
        <f t="shared" si="51"/>
        <v>0</v>
      </c>
      <c r="G432" s="36"/>
      <c r="H432" s="36"/>
      <c r="I432" s="36"/>
      <c r="J432" s="36"/>
      <c r="K432" s="36"/>
      <c r="L432" s="36"/>
      <c r="M432" s="36"/>
      <c r="N432" s="36"/>
      <c r="O432" s="36"/>
      <c r="P432" s="36"/>
      <c r="Q432" s="36"/>
      <c r="R432" s="36"/>
      <c r="S432" s="36"/>
      <c r="T432" s="36"/>
      <c r="U432" s="36"/>
      <c r="V432" s="36"/>
      <c r="W432" s="36"/>
      <c r="X432" s="36"/>
    </row>
    <row r="433" spans="1:24">
      <c r="A433" s="16"/>
      <c r="B433" s="16"/>
      <c r="C433" s="16"/>
      <c r="D433" s="16"/>
      <c r="E433" s="16"/>
      <c r="F433">
        <f t="shared" ref="F433:F440" si="52" xml:space="preserve"> COUNTA(G433:AJ433)</f>
        <v>0</v>
      </c>
      <c r="G433" s="36"/>
      <c r="H433" s="36"/>
      <c r="I433" s="36"/>
      <c r="J433" s="36"/>
      <c r="K433" s="36"/>
      <c r="L433" s="36"/>
      <c r="M433" s="36"/>
      <c r="N433" s="36"/>
      <c r="O433" s="36"/>
      <c r="P433" s="36"/>
      <c r="Q433" s="36"/>
      <c r="R433" s="36"/>
      <c r="S433" s="36"/>
      <c r="T433" s="36"/>
      <c r="U433" s="36"/>
      <c r="V433" s="36"/>
      <c r="W433" s="36"/>
      <c r="X433" s="36"/>
    </row>
    <row r="434" spans="1:24">
      <c r="A434" s="16" t="s">
        <v>564</v>
      </c>
      <c r="B434" s="16" t="s">
        <v>1240</v>
      </c>
      <c r="C434" s="16">
        <v>0</v>
      </c>
      <c r="D434" s="16">
        <v>0</v>
      </c>
      <c r="E434" s="16"/>
      <c r="F434">
        <f t="shared" si="52"/>
        <v>0</v>
      </c>
      <c r="G434" s="36"/>
      <c r="H434" s="36"/>
      <c r="I434" s="36"/>
      <c r="J434" s="36"/>
      <c r="K434" s="36"/>
      <c r="L434" s="36"/>
      <c r="M434" s="36"/>
      <c r="N434" s="36"/>
      <c r="O434" s="36"/>
      <c r="P434" s="36"/>
      <c r="Q434" s="36"/>
      <c r="R434" s="36"/>
      <c r="S434" s="36"/>
      <c r="T434" s="36"/>
      <c r="U434" s="36"/>
      <c r="V434" s="36"/>
      <c r="W434" s="36"/>
      <c r="X434" s="36"/>
    </row>
    <row r="435" spans="1:24">
      <c r="A435" s="16" t="s">
        <v>564</v>
      </c>
      <c r="B435" s="16" t="s">
        <v>1240</v>
      </c>
      <c r="C435" s="16">
        <v>3</v>
      </c>
      <c r="D435" s="16" t="s">
        <v>880</v>
      </c>
      <c r="E435" s="16">
        <v>1</v>
      </c>
      <c r="F435">
        <f xml:space="preserve"> COUNTA(G435:AJ435)</f>
        <v>1</v>
      </c>
      <c r="G435" s="36"/>
      <c r="H435" s="36"/>
      <c r="I435" s="36"/>
      <c r="J435" s="36"/>
      <c r="K435" s="36"/>
      <c r="L435" s="36"/>
      <c r="M435" s="36"/>
      <c r="N435" s="36"/>
      <c r="O435" s="36"/>
      <c r="P435" s="36"/>
      <c r="Q435" s="36"/>
      <c r="R435" s="36"/>
      <c r="S435" s="36"/>
      <c r="T435" s="36"/>
      <c r="U435" s="43" t="s">
        <v>1299</v>
      </c>
      <c r="V435" s="36"/>
      <c r="W435" s="36"/>
      <c r="X435" s="36"/>
    </row>
    <row r="436" spans="1:24">
      <c r="A436" s="16" t="s">
        <v>564</v>
      </c>
      <c r="B436" s="16" t="s">
        <v>1240</v>
      </c>
      <c r="C436" s="16">
        <v>3</v>
      </c>
      <c r="D436" s="16" t="s">
        <v>880</v>
      </c>
      <c r="E436" s="16">
        <v>2</v>
      </c>
      <c r="F436">
        <f xml:space="preserve"> COUNTA(G436:AJ436)</f>
        <v>1</v>
      </c>
      <c r="G436" s="36"/>
      <c r="H436" s="36"/>
      <c r="I436" s="36"/>
      <c r="J436" s="36"/>
      <c r="K436" s="36"/>
      <c r="L436" s="36"/>
      <c r="M436" s="36"/>
      <c r="N436" s="36"/>
      <c r="O436" s="36"/>
      <c r="P436" s="36"/>
      <c r="Q436" s="36"/>
      <c r="R436" s="36"/>
      <c r="S436" s="36"/>
      <c r="T436" s="36"/>
      <c r="U436" s="43" t="s">
        <v>1299</v>
      </c>
      <c r="V436" s="36"/>
      <c r="W436" s="36"/>
      <c r="X436" s="36"/>
    </row>
    <row r="437" spans="1:24">
      <c r="A437" s="16" t="s">
        <v>564</v>
      </c>
      <c r="B437" s="16" t="s">
        <v>1240</v>
      </c>
      <c r="C437" s="16">
        <v>3</v>
      </c>
      <c r="D437" s="16" t="s">
        <v>881</v>
      </c>
      <c r="E437" s="16">
        <v>3</v>
      </c>
      <c r="F437">
        <f xml:space="preserve"> COUNTA(G437:AJ437)</f>
        <v>0</v>
      </c>
      <c r="G437" s="36"/>
      <c r="H437" s="36"/>
      <c r="I437" s="36"/>
      <c r="J437" s="36"/>
      <c r="K437" s="36"/>
      <c r="L437" s="36"/>
      <c r="M437" s="36"/>
      <c r="N437" s="36"/>
      <c r="O437" s="36"/>
      <c r="P437" s="36"/>
      <c r="Q437" s="36"/>
      <c r="R437" s="36"/>
      <c r="S437" s="36"/>
      <c r="T437" s="36"/>
      <c r="U437" s="36"/>
      <c r="V437" s="36"/>
      <c r="W437" s="36"/>
      <c r="X437" s="36"/>
    </row>
    <row r="438" spans="1:24">
      <c r="A438" s="16" t="s">
        <v>564</v>
      </c>
      <c r="B438" s="16" t="s">
        <v>1240</v>
      </c>
      <c r="C438" s="16">
        <v>3</v>
      </c>
      <c r="D438" s="16" t="s">
        <v>881</v>
      </c>
      <c r="E438" s="16">
        <v>4</v>
      </c>
      <c r="F438">
        <f xml:space="preserve"> COUNTA(G438:AJ438)</f>
        <v>0</v>
      </c>
      <c r="G438" s="36"/>
      <c r="H438" s="36"/>
      <c r="I438" s="36"/>
      <c r="J438" s="36"/>
      <c r="K438" s="36"/>
      <c r="L438" s="36"/>
      <c r="M438" s="36"/>
      <c r="N438" s="36"/>
      <c r="O438" s="36"/>
      <c r="P438" s="36"/>
      <c r="Q438" s="36"/>
      <c r="R438" s="36"/>
      <c r="S438" s="36"/>
      <c r="T438" s="36"/>
      <c r="U438" s="36"/>
      <c r="V438" s="36"/>
      <c r="W438" s="36"/>
      <c r="X438" s="36"/>
    </row>
    <row r="439" spans="1:24">
      <c r="A439" s="16" t="s">
        <v>564</v>
      </c>
      <c r="B439" s="16" t="s">
        <v>1240</v>
      </c>
      <c r="C439" s="16">
        <v>3</v>
      </c>
      <c r="D439" s="16" t="s">
        <v>881</v>
      </c>
      <c r="E439" s="16">
        <v>5</v>
      </c>
      <c r="F439">
        <f xml:space="preserve"> COUNTA(G439:AJ439)</f>
        <v>0</v>
      </c>
      <c r="G439" s="36"/>
      <c r="H439" s="36"/>
      <c r="I439" s="36"/>
      <c r="J439" s="36"/>
      <c r="K439" s="36"/>
      <c r="L439" s="36"/>
      <c r="M439" s="36"/>
      <c r="N439" s="36"/>
      <c r="O439" s="36"/>
      <c r="P439" s="36"/>
      <c r="Q439" s="36"/>
      <c r="R439" s="36"/>
      <c r="S439" s="36"/>
      <c r="T439" s="36"/>
      <c r="U439" s="36"/>
      <c r="V439" s="36"/>
      <c r="W439" s="36"/>
      <c r="X439" s="36"/>
    </row>
    <row r="440" spans="1:24">
      <c r="A440" s="16"/>
      <c r="B440" s="16"/>
      <c r="C440" s="16"/>
      <c r="D440" s="16"/>
      <c r="E440" s="16"/>
      <c r="F440">
        <f t="shared" si="52"/>
        <v>0</v>
      </c>
      <c r="G440" s="36"/>
      <c r="H440" s="36"/>
      <c r="I440" s="36"/>
      <c r="J440" s="36"/>
      <c r="K440" s="36"/>
      <c r="L440" s="36"/>
      <c r="M440" s="36"/>
      <c r="N440" s="36"/>
      <c r="O440" s="36"/>
      <c r="P440" s="36"/>
      <c r="Q440" s="36"/>
      <c r="R440" s="36"/>
      <c r="S440" s="36"/>
      <c r="T440" s="36"/>
      <c r="U440" s="36"/>
      <c r="V440" s="36"/>
      <c r="W440" s="36"/>
      <c r="X440" s="36"/>
    </row>
    <row r="441" spans="1:24">
      <c r="A441" s="16" t="s">
        <v>561</v>
      </c>
      <c r="B441" s="16" t="s">
        <v>1246</v>
      </c>
      <c r="C441" s="16">
        <v>0</v>
      </c>
      <c r="D441" s="16">
        <v>0</v>
      </c>
      <c r="E441" s="16" t="s">
        <v>976</v>
      </c>
      <c r="F441">
        <f t="shared" ref="F441:F449" si="53" xml:space="preserve"> COUNTA(G441:AJ441)</f>
        <v>0</v>
      </c>
      <c r="G441" s="36"/>
      <c r="H441" s="36"/>
      <c r="I441" s="36"/>
      <c r="J441" s="36"/>
      <c r="K441" s="36"/>
      <c r="L441" s="36"/>
      <c r="M441" s="36"/>
      <c r="N441" s="36"/>
      <c r="O441" s="36"/>
      <c r="P441" s="36"/>
      <c r="Q441" s="36"/>
      <c r="R441" s="36"/>
      <c r="S441" s="36"/>
      <c r="T441" s="36"/>
      <c r="U441" s="36"/>
      <c r="V441" s="36"/>
      <c r="W441" s="36"/>
      <c r="X441" s="36"/>
    </row>
    <row r="442" spans="1:24">
      <c r="A442" s="16" t="s">
        <v>561</v>
      </c>
      <c r="B442" s="16" t="s">
        <v>1246</v>
      </c>
      <c r="C442" s="16">
        <v>3</v>
      </c>
      <c r="D442" s="16" t="s">
        <v>880</v>
      </c>
      <c r="E442" s="16">
        <v>1</v>
      </c>
      <c r="F442">
        <f t="shared" si="53"/>
        <v>1</v>
      </c>
      <c r="G442" s="36"/>
      <c r="H442" s="36"/>
      <c r="I442" s="36"/>
      <c r="J442" s="36"/>
      <c r="K442" s="36"/>
      <c r="L442" s="36"/>
      <c r="M442" s="36"/>
      <c r="N442" s="36"/>
      <c r="O442" s="36"/>
      <c r="P442" s="36"/>
      <c r="Q442" s="36"/>
      <c r="R442" s="36"/>
      <c r="S442" s="36"/>
      <c r="T442" s="36"/>
      <c r="U442" s="43" t="s">
        <v>1299</v>
      </c>
      <c r="V442" s="36"/>
      <c r="W442" s="36"/>
      <c r="X442" s="36"/>
    </row>
    <row r="443" spans="1:24">
      <c r="A443" s="16" t="s">
        <v>561</v>
      </c>
      <c r="B443" s="16" t="s">
        <v>1246</v>
      </c>
      <c r="C443" s="16">
        <v>3</v>
      </c>
      <c r="D443" s="16" t="s">
        <v>880</v>
      </c>
      <c r="E443" s="16">
        <v>2</v>
      </c>
      <c r="F443">
        <f t="shared" si="53"/>
        <v>1</v>
      </c>
      <c r="G443" s="36"/>
      <c r="H443" s="36"/>
      <c r="I443" s="36"/>
      <c r="J443" s="36"/>
      <c r="K443" s="36"/>
      <c r="L443" s="36"/>
      <c r="M443" s="36"/>
      <c r="N443" s="36"/>
      <c r="O443" s="36"/>
      <c r="P443" s="36"/>
      <c r="Q443" s="36"/>
      <c r="R443" s="36"/>
      <c r="S443" s="36"/>
      <c r="T443" s="36"/>
      <c r="U443" s="43" t="s">
        <v>1299</v>
      </c>
      <c r="V443" s="36"/>
      <c r="W443" s="36"/>
      <c r="X443" s="36"/>
    </row>
    <row r="444" spans="1:24">
      <c r="A444" s="16" t="s">
        <v>561</v>
      </c>
      <c r="B444" s="16" t="s">
        <v>1246</v>
      </c>
      <c r="C444" s="16">
        <v>3</v>
      </c>
      <c r="D444" s="16" t="s">
        <v>880</v>
      </c>
      <c r="E444" s="16">
        <v>3</v>
      </c>
      <c r="F444">
        <f t="shared" si="53"/>
        <v>0</v>
      </c>
      <c r="G444" s="36"/>
      <c r="H444" s="36"/>
      <c r="I444" s="36"/>
      <c r="J444" s="36"/>
      <c r="K444" s="36"/>
      <c r="L444" s="36"/>
      <c r="M444" s="36"/>
      <c r="N444" s="36"/>
      <c r="O444" s="36"/>
      <c r="P444" s="36"/>
      <c r="Q444" s="36"/>
      <c r="R444" s="36"/>
      <c r="S444" s="36"/>
      <c r="T444" s="36"/>
      <c r="U444" s="36"/>
      <c r="V444" s="36"/>
      <c r="W444" s="36"/>
      <c r="X444" s="36"/>
    </row>
    <row r="445" spans="1:24">
      <c r="A445" s="16" t="s">
        <v>561</v>
      </c>
      <c r="B445" s="16" t="s">
        <v>1246</v>
      </c>
      <c r="C445" s="16">
        <v>3</v>
      </c>
      <c r="D445" s="16" t="s">
        <v>880</v>
      </c>
      <c r="E445" s="16">
        <v>4</v>
      </c>
      <c r="F445">
        <f t="shared" si="53"/>
        <v>0</v>
      </c>
      <c r="G445" s="36"/>
      <c r="H445" s="36"/>
      <c r="I445" s="36"/>
      <c r="J445" s="36"/>
      <c r="K445" s="36"/>
      <c r="L445" s="36"/>
      <c r="M445" s="36"/>
      <c r="N445" s="36"/>
      <c r="O445" s="36"/>
      <c r="P445" s="36"/>
      <c r="Q445" s="36"/>
      <c r="R445" s="36"/>
      <c r="S445" s="36"/>
      <c r="T445" s="36"/>
      <c r="U445" s="36"/>
      <c r="V445" s="36"/>
      <c r="W445" s="36"/>
      <c r="X445" s="36"/>
    </row>
    <row r="446" spans="1:24">
      <c r="A446" s="16" t="s">
        <v>561</v>
      </c>
      <c r="B446" s="16" t="s">
        <v>1246</v>
      </c>
      <c r="C446" s="16">
        <v>3</v>
      </c>
      <c r="D446" s="16" t="s">
        <v>880</v>
      </c>
      <c r="E446" s="16">
        <v>5</v>
      </c>
      <c r="F446">
        <f t="shared" si="53"/>
        <v>1</v>
      </c>
      <c r="G446" s="36"/>
      <c r="H446" s="36"/>
      <c r="I446" s="36"/>
      <c r="J446" s="36"/>
      <c r="K446" s="36"/>
      <c r="L446" s="36"/>
      <c r="M446" s="36"/>
      <c r="N446" s="36"/>
      <c r="O446" s="36"/>
      <c r="P446" s="36"/>
      <c r="Q446" s="36"/>
      <c r="R446" s="36"/>
      <c r="S446" s="36"/>
      <c r="T446" s="36"/>
      <c r="U446" s="43" t="s">
        <v>1299</v>
      </c>
      <c r="V446" s="36"/>
      <c r="W446" s="36"/>
      <c r="X446" s="36"/>
    </row>
    <row r="447" spans="1:24">
      <c r="A447" s="16" t="s">
        <v>561</v>
      </c>
      <c r="B447" s="16" t="s">
        <v>1246</v>
      </c>
      <c r="C447" s="16">
        <v>3</v>
      </c>
      <c r="D447" s="16" t="s">
        <v>880</v>
      </c>
      <c r="E447" s="16">
        <v>6</v>
      </c>
      <c r="F447">
        <f t="shared" si="53"/>
        <v>1</v>
      </c>
      <c r="G447" s="36"/>
      <c r="H447" s="36"/>
      <c r="I447" s="36"/>
      <c r="J447" s="36"/>
      <c r="K447" s="36"/>
      <c r="L447" s="36"/>
      <c r="M447" s="36"/>
      <c r="N447" s="36"/>
      <c r="O447" s="36"/>
      <c r="P447" s="36"/>
      <c r="Q447" s="36"/>
      <c r="R447" s="36"/>
      <c r="S447" s="36"/>
      <c r="T447" s="36"/>
      <c r="U447" s="43" t="s">
        <v>1299</v>
      </c>
      <c r="V447" s="36"/>
      <c r="W447" s="36"/>
      <c r="X447" s="36"/>
    </row>
    <row r="448" spans="1:24">
      <c r="A448" s="16" t="s">
        <v>561</v>
      </c>
      <c r="B448" s="16" t="s">
        <v>1246</v>
      </c>
      <c r="C448" s="16">
        <v>3</v>
      </c>
      <c r="D448" s="16" t="s">
        <v>880</v>
      </c>
      <c r="E448" s="16">
        <v>7</v>
      </c>
      <c r="F448">
        <f t="shared" si="53"/>
        <v>0</v>
      </c>
      <c r="G448" s="36"/>
      <c r="H448" s="36"/>
      <c r="I448" s="36"/>
      <c r="J448" s="36"/>
      <c r="K448" s="36"/>
      <c r="L448" s="36"/>
      <c r="M448" s="36"/>
      <c r="N448" s="36"/>
      <c r="O448" s="36"/>
      <c r="P448" s="36"/>
      <c r="Q448" s="36"/>
      <c r="R448" s="36"/>
      <c r="S448" s="36"/>
      <c r="T448" s="36"/>
      <c r="U448" s="36"/>
      <c r="V448" s="36"/>
      <c r="W448" s="36"/>
      <c r="X448" s="36"/>
    </row>
    <row r="449" spans="1:24">
      <c r="A449" s="16" t="s">
        <v>561</v>
      </c>
      <c r="B449" s="16" t="s">
        <v>1246</v>
      </c>
      <c r="C449" s="16">
        <v>3</v>
      </c>
      <c r="D449" s="16" t="s">
        <v>880</v>
      </c>
      <c r="E449" s="16">
        <v>8</v>
      </c>
      <c r="F449">
        <f t="shared" si="53"/>
        <v>0</v>
      </c>
      <c r="G449" s="36"/>
      <c r="H449" s="36"/>
      <c r="I449" s="36"/>
      <c r="J449" s="36"/>
      <c r="K449" s="36"/>
      <c r="L449" s="36"/>
      <c r="M449" s="36"/>
      <c r="N449" s="36"/>
      <c r="O449" s="36"/>
      <c r="P449" s="36"/>
      <c r="Q449" s="36"/>
      <c r="R449" s="36"/>
      <c r="S449" s="36"/>
      <c r="T449" s="36"/>
      <c r="U449" s="36"/>
      <c r="V449" s="36"/>
      <c r="W449" s="36"/>
      <c r="X449" s="36"/>
    </row>
    <row r="450" spans="1:24">
      <c r="A450" s="16"/>
      <c r="B450" s="16"/>
      <c r="C450" s="16"/>
      <c r="D450" s="16"/>
      <c r="E450" s="16"/>
      <c r="F450">
        <f t="shared" ref="F450:F451" si="54" xml:space="preserve"> COUNTA(G450:AJ450)</f>
        <v>0</v>
      </c>
      <c r="G450" s="36"/>
      <c r="H450" s="36"/>
      <c r="I450" s="36"/>
      <c r="J450" s="36"/>
      <c r="K450" s="36"/>
      <c r="L450" s="36"/>
      <c r="M450" s="36"/>
      <c r="N450" s="36"/>
      <c r="O450" s="36"/>
      <c r="P450" s="36"/>
      <c r="Q450" s="36"/>
      <c r="R450" s="36"/>
      <c r="S450" s="36"/>
      <c r="T450" s="36"/>
      <c r="U450" s="36"/>
      <c r="V450" s="36"/>
      <c r="W450" s="36"/>
      <c r="X450" s="36"/>
    </row>
    <row r="451" spans="1:24">
      <c r="A451" s="16" t="s">
        <v>561</v>
      </c>
      <c r="B451" s="16" t="s">
        <v>703</v>
      </c>
      <c r="C451" s="16">
        <v>0</v>
      </c>
      <c r="D451" s="16">
        <v>0</v>
      </c>
      <c r="E451" s="16"/>
      <c r="F451">
        <f t="shared" si="54"/>
        <v>0</v>
      </c>
      <c r="G451" s="36"/>
      <c r="H451" s="36"/>
      <c r="I451" s="36"/>
      <c r="J451" s="36"/>
      <c r="K451" s="36"/>
      <c r="L451" s="36"/>
      <c r="M451" s="36"/>
      <c r="N451" s="36"/>
      <c r="O451" s="36"/>
      <c r="P451" s="36"/>
      <c r="Q451" s="36"/>
      <c r="R451" s="36"/>
      <c r="S451" s="36"/>
      <c r="T451" s="36"/>
      <c r="U451" s="36"/>
      <c r="V451" s="36"/>
      <c r="W451" s="36"/>
      <c r="X451" s="36"/>
    </row>
    <row r="452" spans="1:24">
      <c r="A452" s="16" t="s">
        <v>561</v>
      </c>
      <c r="B452" s="16" t="s">
        <v>703</v>
      </c>
      <c r="C452" s="16">
        <v>3</v>
      </c>
      <c r="D452" s="16" t="s">
        <v>880</v>
      </c>
      <c r="E452" s="16">
        <v>1</v>
      </c>
      <c r="F452">
        <f t="shared" ref="F452:F458" si="55" xml:space="preserve"> COUNTA(G452:AJ452)</f>
        <v>1</v>
      </c>
      <c r="G452" s="36"/>
      <c r="H452" s="36"/>
      <c r="I452" s="36"/>
      <c r="J452" s="36"/>
      <c r="K452" s="36"/>
      <c r="L452" s="36"/>
      <c r="M452" s="36"/>
      <c r="N452" s="36"/>
      <c r="O452" s="36"/>
      <c r="P452" s="36"/>
      <c r="Q452" s="36"/>
      <c r="R452" s="36"/>
      <c r="S452" s="36"/>
      <c r="T452" s="36"/>
      <c r="U452" s="43" t="s">
        <v>1299</v>
      </c>
      <c r="V452" s="36"/>
      <c r="W452" s="36"/>
      <c r="X452" s="36"/>
    </row>
    <row r="453" spans="1:24">
      <c r="A453" s="16" t="s">
        <v>561</v>
      </c>
      <c r="B453" s="16" t="s">
        <v>703</v>
      </c>
      <c r="C453" s="16">
        <v>3</v>
      </c>
      <c r="D453" s="16" t="s">
        <v>880</v>
      </c>
      <c r="E453" s="16">
        <v>2</v>
      </c>
      <c r="F453">
        <f t="shared" si="55"/>
        <v>0</v>
      </c>
      <c r="G453" s="36"/>
      <c r="H453" s="36"/>
      <c r="I453" s="36"/>
      <c r="J453" s="36"/>
      <c r="K453" s="36"/>
      <c r="L453" s="36"/>
      <c r="M453" s="36"/>
      <c r="N453" s="36"/>
      <c r="O453" s="36"/>
      <c r="P453" s="36"/>
      <c r="Q453" s="36"/>
      <c r="R453" s="36"/>
      <c r="S453" s="36"/>
      <c r="T453" s="36"/>
      <c r="U453" s="36"/>
      <c r="V453" s="36"/>
      <c r="W453" s="36"/>
      <c r="X453" s="36"/>
    </row>
    <row r="454" spans="1:24">
      <c r="A454" s="16" t="s">
        <v>561</v>
      </c>
      <c r="B454" s="16" t="s">
        <v>703</v>
      </c>
      <c r="C454" s="16">
        <v>3</v>
      </c>
      <c r="D454" s="16" t="s">
        <v>880</v>
      </c>
      <c r="E454" s="16">
        <v>3</v>
      </c>
      <c r="F454">
        <f t="shared" si="55"/>
        <v>0</v>
      </c>
      <c r="G454" s="36"/>
      <c r="H454" s="36"/>
      <c r="I454" s="36"/>
      <c r="J454" s="36"/>
      <c r="K454" s="36"/>
      <c r="L454" s="36"/>
      <c r="M454" s="36"/>
      <c r="N454" s="36"/>
      <c r="O454" s="36"/>
      <c r="P454" s="36"/>
      <c r="Q454" s="36"/>
      <c r="R454" s="36"/>
      <c r="S454" s="36"/>
      <c r="T454" s="36"/>
      <c r="U454" s="36"/>
      <c r="V454" s="36"/>
      <c r="W454" s="36"/>
      <c r="X454" s="36"/>
    </row>
    <row r="455" spans="1:24">
      <c r="A455" s="16" t="s">
        <v>561</v>
      </c>
      <c r="B455" s="16" t="s">
        <v>703</v>
      </c>
      <c r="C455" s="16">
        <v>3</v>
      </c>
      <c r="D455" s="16" t="s">
        <v>880</v>
      </c>
      <c r="E455" s="16">
        <v>4</v>
      </c>
      <c r="F455">
        <f t="shared" si="55"/>
        <v>0</v>
      </c>
      <c r="G455" s="36"/>
      <c r="H455" s="36"/>
      <c r="I455" s="36"/>
      <c r="J455" s="36"/>
      <c r="K455" s="36"/>
      <c r="L455" s="36"/>
      <c r="M455" s="36"/>
      <c r="N455" s="36"/>
      <c r="O455" s="36"/>
      <c r="P455" s="36"/>
      <c r="Q455" s="36"/>
      <c r="R455" s="36"/>
      <c r="S455" s="36"/>
      <c r="T455" s="36"/>
      <c r="U455" s="36"/>
      <c r="V455" s="36"/>
      <c r="W455" s="36"/>
      <c r="X455" s="36"/>
    </row>
    <row r="456" spans="1:24">
      <c r="A456" s="16" t="s">
        <v>561</v>
      </c>
      <c r="B456" s="16" t="s">
        <v>703</v>
      </c>
      <c r="C456" s="16">
        <v>3</v>
      </c>
      <c r="D456" s="16" t="s">
        <v>880</v>
      </c>
      <c r="E456" s="16">
        <v>5</v>
      </c>
      <c r="F456">
        <f t="shared" si="55"/>
        <v>0</v>
      </c>
      <c r="G456" s="36"/>
      <c r="H456" s="36"/>
      <c r="I456" s="36"/>
      <c r="J456" s="36"/>
      <c r="K456" s="36"/>
      <c r="L456" s="36"/>
      <c r="M456" s="36"/>
      <c r="N456" s="36"/>
      <c r="O456" s="36"/>
      <c r="P456" s="36"/>
      <c r="Q456" s="36"/>
      <c r="R456" s="36"/>
      <c r="S456" s="36"/>
      <c r="T456" s="36"/>
      <c r="U456" s="36"/>
      <c r="V456" s="36"/>
      <c r="W456" s="36"/>
      <c r="X456" s="36"/>
    </row>
    <row r="457" spans="1:24">
      <c r="A457" s="16" t="s">
        <v>561</v>
      </c>
      <c r="B457" s="16" t="s">
        <v>703</v>
      </c>
      <c r="C457" s="16">
        <v>3</v>
      </c>
      <c r="D457" s="16" t="s">
        <v>880</v>
      </c>
      <c r="E457" s="16">
        <v>6</v>
      </c>
      <c r="F457">
        <f t="shared" si="55"/>
        <v>1</v>
      </c>
      <c r="G457" s="36"/>
      <c r="H457" s="36"/>
      <c r="I457" s="36"/>
      <c r="J457" s="36"/>
      <c r="K457" s="36"/>
      <c r="L457" s="36"/>
      <c r="M457" s="36"/>
      <c r="N457" s="36"/>
      <c r="O457" s="36"/>
      <c r="P457" s="36"/>
      <c r="Q457" s="36"/>
      <c r="R457" s="36"/>
      <c r="S457" s="36"/>
      <c r="T457" s="36"/>
      <c r="U457" s="43" t="s">
        <v>1299</v>
      </c>
      <c r="V457" s="36"/>
      <c r="W457" s="36"/>
      <c r="X457" s="36"/>
    </row>
    <row r="458" spans="1:24">
      <c r="A458" s="16" t="s">
        <v>561</v>
      </c>
      <c r="B458" s="16" t="s">
        <v>703</v>
      </c>
      <c r="C458" s="16">
        <v>3</v>
      </c>
      <c r="D458" s="16" t="s">
        <v>880</v>
      </c>
      <c r="E458" s="16">
        <v>7</v>
      </c>
      <c r="F458">
        <f t="shared" si="55"/>
        <v>1</v>
      </c>
      <c r="G458" s="36"/>
      <c r="H458" s="36"/>
      <c r="I458" s="36"/>
      <c r="J458" s="36"/>
      <c r="K458" s="36"/>
      <c r="L458" s="36"/>
      <c r="M458" s="36"/>
      <c r="N458" s="36"/>
      <c r="O458" s="36"/>
      <c r="P458" s="36"/>
      <c r="Q458" s="36"/>
      <c r="R458" s="36"/>
      <c r="S458" s="36"/>
      <c r="T458" s="36"/>
      <c r="U458" s="43" t="s">
        <v>1299</v>
      </c>
      <c r="V458" s="36"/>
      <c r="W458" s="36"/>
      <c r="X458" s="36"/>
    </row>
    <row r="459" spans="1:24">
      <c r="A459" s="16"/>
      <c r="B459" s="16"/>
      <c r="C459" s="16"/>
      <c r="D459" s="16"/>
      <c r="E459" s="16"/>
      <c r="F459">
        <f t="shared" ref="F459" si="56" xml:space="preserve"> COUNTA(G459:AJ459)</f>
        <v>0</v>
      </c>
      <c r="G459" s="36"/>
      <c r="H459" s="36"/>
      <c r="I459" s="36"/>
      <c r="J459" s="36"/>
      <c r="K459" s="36"/>
      <c r="L459" s="36"/>
      <c r="M459" s="36"/>
      <c r="N459" s="36"/>
      <c r="O459" s="36"/>
      <c r="P459" s="36"/>
      <c r="Q459" s="36"/>
      <c r="R459" s="36"/>
      <c r="S459" s="36"/>
      <c r="T459" s="36"/>
      <c r="U459" s="36"/>
      <c r="V459" s="36"/>
      <c r="W459" s="36"/>
      <c r="X459" s="36"/>
    </row>
    <row r="460" spans="1:24">
      <c r="A460" s="16" t="s">
        <v>561</v>
      </c>
      <c r="B460" s="16" t="s">
        <v>358</v>
      </c>
      <c r="C460" s="16">
        <v>0</v>
      </c>
      <c r="D460" s="16">
        <v>0</v>
      </c>
      <c r="E460" s="16"/>
      <c r="F460">
        <f t="shared" ref="F460" si="57" xml:space="preserve"> COUNTA(G460:AJ460)</f>
        <v>0</v>
      </c>
      <c r="G460" s="36"/>
      <c r="H460" s="36"/>
      <c r="I460" s="36"/>
      <c r="J460" s="36"/>
      <c r="K460" s="36"/>
      <c r="L460" s="36"/>
      <c r="M460" s="36"/>
      <c r="N460" s="36"/>
      <c r="O460" s="36"/>
      <c r="P460" s="36"/>
      <c r="Q460" s="36"/>
      <c r="R460" s="36"/>
      <c r="S460" s="36"/>
      <c r="T460" s="36"/>
      <c r="U460" s="36"/>
      <c r="V460" s="36"/>
      <c r="W460" s="36"/>
      <c r="X460" s="36"/>
    </row>
    <row r="461" spans="1:24">
      <c r="A461" s="16" t="s">
        <v>561</v>
      </c>
      <c r="B461" s="16" t="s">
        <v>358</v>
      </c>
      <c r="C461" s="16">
        <v>3</v>
      </c>
      <c r="D461" s="16" t="s">
        <v>880</v>
      </c>
      <c r="E461" s="16">
        <v>1</v>
      </c>
      <c r="F461">
        <f t="shared" ref="F461:F475" si="58" xml:space="preserve"> COUNTA(G461:AJ461)</f>
        <v>0</v>
      </c>
      <c r="G461" s="36"/>
      <c r="H461" s="36"/>
      <c r="I461" s="36"/>
      <c r="J461" s="36"/>
      <c r="K461" s="36"/>
      <c r="L461" s="36"/>
      <c r="M461" s="36"/>
      <c r="N461" s="36"/>
      <c r="O461" s="36"/>
      <c r="P461" s="36"/>
      <c r="Q461" s="36"/>
      <c r="R461" s="36"/>
      <c r="S461" s="36"/>
      <c r="T461" s="36"/>
      <c r="U461" s="36"/>
      <c r="V461" s="36"/>
      <c r="W461" s="36"/>
      <c r="X461" s="36"/>
    </row>
    <row r="462" spans="1:24">
      <c r="A462" s="16" t="s">
        <v>561</v>
      </c>
      <c r="B462" s="16" t="s">
        <v>358</v>
      </c>
      <c r="C462" s="16">
        <v>3</v>
      </c>
      <c r="D462" s="16" t="s">
        <v>880</v>
      </c>
      <c r="E462" s="16">
        <v>2</v>
      </c>
      <c r="F462">
        <f t="shared" si="58"/>
        <v>0</v>
      </c>
      <c r="G462" s="36"/>
      <c r="H462" s="36"/>
      <c r="I462" s="36"/>
      <c r="J462" s="36"/>
      <c r="K462" s="36"/>
      <c r="L462" s="36"/>
      <c r="M462" s="36"/>
      <c r="N462" s="36"/>
      <c r="O462" s="36"/>
      <c r="P462" s="36"/>
      <c r="Q462" s="36"/>
      <c r="R462" s="36"/>
      <c r="S462" s="36"/>
      <c r="T462" s="36"/>
      <c r="U462" s="36"/>
      <c r="V462" s="36"/>
      <c r="W462" s="36"/>
      <c r="X462" s="36"/>
    </row>
    <row r="463" spans="1:24">
      <c r="A463" s="16" t="s">
        <v>561</v>
      </c>
      <c r="B463" s="16" t="s">
        <v>358</v>
      </c>
      <c r="C463" s="16">
        <v>3</v>
      </c>
      <c r="D463" s="16" t="s">
        <v>880</v>
      </c>
      <c r="E463" s="16">
        <v>3</v>
      </c>
      <c r="F463">
        <f t="shared" si="58"/>
        <v>0</v>
      </c>
      <c r="G463" s="36"/>
      <c r="H463" s="36"/>
      <c r="I463" s="36"/>
      <c r="J463" s="36"/>
      <c r="K463" s="36"/>
      <c r="L463" s="36"/>
      <c r="M463" s="36"/>
      <c r="N463" s="36"/>
      <c r="O463" s="36"/>
      <c r="P463" s="36"/>
      <c r="Q463" s="36"/>
      <c r="R463" s="36"/>
      <c r="S463" s="36"/>
      <c r="T463" s="36"/>
      <c r="U463" s="36"/>
      <c r="V463" s="36"/>
      <c r="W463" s="36"/>
      <c r="X463" s="36"/>
    </row>
    <row r="464" spans="1:24">
      <c r="A464" s="16" t="s">
        <v>561</v>
      </c>
      <c r="B464" s="16" t="s">
        <v>358</v>
      </c>
      <c r="C464" s="16">
        <v>3</v>
      </c>
      <c r="D464" s="16" t="s">
        <v>880</v>
      </c>
      <c r="E464" s="16">
        <v>4</v>
      </c>
      <c r="F464">
        <f t="shared" si="58"/>
        <v>0</v>
      </c>
      <c r="G464" s="36"/>
      <c r="H464" s="36"/>
      <c r="I464" s="36"/>
      <c r="J464" s="36"/>
      <c r="K464" s="36"/>
      <c r="L464" s="36"/>
      <c r="M464" s="36"/>
      <c r="N464" s="36"/>
      <c r="O464" s="36"/>
      <c r="P464" s="36"/>
      <c r="Q464" s="36"/>
      <c r="R464" s="36"/>
      <c r="S464" s="36"/>
      <c r="T464" s="36"/>
      <c r="U464" s="36"/>
      <c r="V464" s="36"/>
      <c r="W464" s="36"/>
      <c r="X464" s="36"/>
    </row>
    <row r="465" spans="1:24">
      <c r="A465" s="16" t="s">
        <v>561</v>
      </c>
      <c r="B465" s="16" t="s">
        <v>358</v>
      </c>
      <c r="C465" s="16">
        <v>3</v>
      </c>
      <c r="D465" s="16" t="s">
        <v>880</v>
      </c>
      <c r="E465" s="16">
        <v>5</v>
      </c>
      <c r="F465">
        <f t="shared" si="58"/>
        <v>0</v>
      </c>
      <c r="G465" s="36"/>
      <c r="H465" s="36"/>
      <c r="I465" s="36"/>
      <c r="J465" s="36"/>
      <c r="K465" s="36"/>
      <c r="L465" s="36"/>
      <c r="M465" s="36"/>
      <c r="N465" s="36"/>
      <c r="O465" s="36"/>
      <c r="P465" s="36"/>
      <c r="Q465" s="36"/>
      <c r="R465" s="36"/>
      <c r="S465" s="36"/>
      <c r="T465" s="36"/>
      <c r="U465" s="36"/>
      <c r="V465" s="36"/>
      <c r="W465" s="36"/>
      <c r="X465" s="36"/>
    </row>
    <row r="466" spans="1:24">
      <c r="A466" s="16" t="s">
        <v>561</v>
      </c>
      <c r="B466" s="16" t="s">
        <v>358</v>
      </c>
      <c r="C466" s="16">
        <v>3</v>
      </c>
      <c r="D466" s="16" t="s">
        <v>881</v>
      </c>
      <c r="E466" s="16">
        <v>6</v>
      </c>
      <c r="F466">
        <f t="shared" si="58"/>
        <v>0</v>
      </c>
      <c r="G466" s="36"/>
      <c r="H466" s="36"/>
      <c r="I466" s="36"/>
      <c r="J466" s="36"/>
      <c r="K466" s="36"/>
      <c r="L466" s="36"/>
      <c r="M466" s="36"/>
      <c r="N466" s="36"/>
      <c r="O466" s="36"/>
      <c r="P466" s="36"/>
      <c r="Q466" s="36"/>
      <c r="R466" s="36"/>
      <c r="S466" s="36"/>
      <c r="T466" s="36"/>
      <c r="U466" s="36"/>
      <c r="V466" s="36"/>
      <c r="W466" s="36"/>
      <c r="X466" s="36"/>
    </row>
    <row r="467" spans="1:24">
      <c r="A467" s="16" t="s">
        <v>561</v>
      </c>
      <c r="B467" s="16" t="s">
        <v>358</v>
      </c>
      <c r="C467" s="16">
        <v>3</v>
      </c>
      <c r="D467" s="16" t="s">
        <v>880</v>
      </c>
      <c r="E467" s="16">
        <v>7</v>
      </c>
      <c r="F467">
        <f t="shared" si="58"/>
        <v>0</v>
      </c>
      <c r="G467" s="36"/>
      <c r="H467" s="36"/>
      <c r="I467" s="36"/>
      <c r="J467" s="36"/>
      <c r="K467" s="36"/>
      <c r="L467" s="36"/>
      <c r="M467" s="36"/>
      <c r="N467" s="36"/>
      <c r="O467" s="36"/>
      <c r="P467" s="36"/>
      <c r="Q467" s="36"/>
      <c r="R467" s="36"/>
      <c r="S467" s="36"/>
      <c r="T467" s="36"/>
      <c r="U467" s="36"/>
      <c r="V467" s="36"/>
      <c r="W467" s="36"/>
      <c r="X467" s="36"/>
    </row>
    <row r="468" spans="1:24">
      <c r="A468" s="16" t="s">
        <v>561</v>
      </c>
      <c r="B468" s="16" t="s">
        <v>358</v>
      </c>
      <c r="C468" s="16">
        <v>3</v>
      </c>
      <c r="D468" s="16" t="s">
        <v>881</v>
      </c>
      <c r="E468" s="16">
        <v>8</v>
      </c>
      <c r="F468">
        <f t="shared" si="58"/>
        <v>0</v>
      </c>
      <c r="G468" s="36"/>
      <c r="H468" s="36"/>
      <c r="I468" s="36"/>
      <c r="J468" s="36"/>
      <c r="K468" s="36"/>
      <c r="L468" s="36"/>
      <c r="M468" s="36"/>
      <c r="N468" s="36"/>
      <c r="O468" s="36"/>
      <c r="P468" s="36"/>
      <c r="Q468" s="36"/>
      <c r="R468" s="36"/>
      <c r="S468" s="36"/>
      <c r="T468" s="36"/>
      <c r="U468" s="36"/>
      <c r="V468" s="36"/>
      <c r="W468" s="36"/>
      <c r="X468" s="36"/>
    </row>
    <row r="469" spans="1:24">
      <c r="A469" s="16" t="s">
        <v>561</v>
      </c>
      <c r="B469" s="16" t="s">
        <v>358</v>
      </c>
      <c r="C469" s="16">
        <v>3</v>
      </c>
      <c r="D469" s="16" t="s">
        <v>881</v>
      </c>
      <c r="E469" s="16">
        <v>9</v>
      </c>
      <c r="F469">
        <f t="shared" si="58"/>
        <v>0</v>
      </c>
      <c r="G469" s="36"/>
      <c r="H469" s="36"/>
      <c r="I469" s="36"/>
      <c r="J469" s="36"/>
      <c r="K469" s="36"/>
      <c r="L469" s="36"/>
      <c r="M469" s="36"/>
      <c r="N469" s="36"/>
      <c r="O469" s="36"/>
      <c r="P469" s="36"/>
      <c r="Q469" s="36"/>
      <c r="R469" s="36"/>
      <c r="S469" s="36"/>
      <c r="T469" s="36"/>
      <c r="U469" s="36"/>
      <c r="V469" s="36"/>
      <c r="W469" s="36"/>
      <c r="X469" s="36"/>
    </row>
    <row r="470" spans="1:24">
      <c r="A470" s="16" t="s">
        <v>561</v>
      </c>
      <c r="B470" s="16" t="s">
        <v>358</v>
      </c>
      <c r="C470" s="16">
        <v>3</v>
      </c>
      <c r="D470" s="16" t="s">
        <v>881</v>
      </c>
      <c r="E470" s="16">
        <v>10</v>
      </c>
      <c r="F470">
        <f t="shared" si="58"/>
        <v>0</v>
      </c>
      <c r="G470" s="36"/>
      <c r="H470" s="36"/>
      <c r="I470" s="36"/>
      <c r="J470" s="36"/>
      <c r="K470" s="36"/>
      <c r="L470" s="36"/>
      <c r="M470" s="36"/>
      <c r="N470" s="36"/>
      <c r="O470" s="36"/>
      <c r="P470" s="36"/>
      <c r="Q470" s="36"/>
      <c r="R470" s="36"/>
      <c r="S470" s="36"/>
      <c r="T470" s="36"/>
      <c r="U470" s="36"/>
      <c r="V470" s="36"/>
      <c r="W470" s="36"/>
      <c r="X470" s="36"/>
    </row>
    <row r="471" spans="1:24">
      <c r="A471" s="16" t="s">
        <v>561</v>
      </c>
      <c r="B471" s="16" t="s">
        <v>358</v>
      </c>
      <c r="C471" s="16">
        <v>3</v>
      </c>
      <c r="D471" s="16" t="s">
        <v>880</v>
      </c>
      <c r="E471" s="16">
        <v>11</v>
      </c>
      <c r="F471">
        <f t="shared" si="58"/>
        <v>1</v>
      </c>
      <c r="G471" s="36"/>
      <c r="H471" s="36"/>
      <c r="I471" s="36"/>
      <c r="J471" s="36"/>
      <c r="K471" s="36"/>
      <c r="L471" s="36"/>
      <c r="M471" s="36"/>
      <c r="N471" s="36"/>
      <c r="O471" s="36"/>
      <c r="P471" s="36"/>
      <c r="Q471" s="36"/>
      <c r="R471" s="36"/>
      <c r="S471" s="36"/>
      <c r="T471" s="36"/>
      <c r="U471" s="43" t="s">
        <v>1299</v>
      </c>
      <c r="V471" s="36"/>
      <c r="W471" s="36"/>
      <c r="X471" s="36"/>
    </row>
    <row r="472" spans="1:24">
      <c r="A472" s="16" t="s">
        <v>561</v>
      </c>
      <c r="B472" s="16" t="s">
        <v>358</v>
      </c>
      <c r="C472" s="16">
        <v>3</v>
      </c>
      <c r="D472" s="16" t="s">
        <v>880</v>
      </c>
      <c r="E472" s="16">
        <v>12</v>
      </c>
      <c r="F472">
        <f t="shared" si="58"/>
        <v>0</v>
      </c>
      <c r="G472" s="36"/>
      <c r="H472" s="36"/>
      <c r="I472" s="36"/>
      <c r="J472" s="36"/>
      <c r="K472" s="36"/>
      <c r="L472" s="36"/>
      <c r="M472" s="36"/>
      <c r="N472" s="36"/>
      <c r="O472" s="36"/>
      <c r="P472" s="36"/>
      <c r="Q472" s="36"/>
      <c r="R472" s="36"/>
      <c r="S472" s="36"/>
      <c r="T472" s="36"/>
      <c r="U472" s="36"/>
      <c r="V472" s="36"/>
      <c r="W472" s="36"/>
      <c r="X472" s="36"/>
    </row>
    <row r="473" spans="1:24">
      <c r="A473" s="16" t="s">
        <v>561</v>
      </c>
      <c r="B473" s="16" t="s">
        <v>358</v>
      </c>
      <c r="C473" s="16">
        <v>3</v>
      </c>
      <c r="D473" s="16" t="s">
        <v>881</v>
      </c>
      <c r="E473" s="16">
        <v>13</v>
      </c>
      <c r="F473">
        <f t="shared" si="58"/>
        <v>0</v>
      </c>
      <c r="G473" s="36"/>
      <c r="H473" s="36"/>
      <c r="I473" s="36"/>
      <c r="J473" s="36"/>
      <c r="K473" s="36"/>
      <c r="L473" s="36"/>
      <c r="M473" s="36"/>
      <c r="N473" s="36"/>
      <c r="O473" s="36"/>
      <c r="P473" s="36"/>
      <c r="Q473" s="36"/>
      <c r="R473" s="36"/>
      <c r="S473" s="36"/>
      <c r="T473" s="36"/>
      <c r="U473" s="36"/>
      <c r="V473" s="36"/>
      <c r="W473" s="36"/>
      <c r="X473" s="36"/>
    </row>
    <row r="474" spans="1:24">
      <c r="A474" s="16" t="s">
        <v>561</v>
      </c>
      <c r="B474" s="16" t="s">
        <v>358</v>
      </c>
      <c r="C474" s="16">
        <v>3</v>
      </c>
      <c r="D474" s="16" t="s">
        <v>881</v>
      </c>
      <c r="E474" s="16">
        <v>14</v>
      </c>
      <c r="F474">
        <f t="shared" si="58"/>
        <v>0</v>
      </c>
      <c r="G474" s="36"/>
      <c r="H474" s="36"/>
      <c r="I474" s="36"/>
      <c r="J474" s="36"/>
      <c r="K474" s="36"/>
      <c r="L474" s="36"/>
      <c r="M474" s="36"/>
      <c r="N474" s="36"/>
      <c r="O474" s="36"/>
      <c r="P474" s="36"/>
      <c r="Q474" s="36"/>
      <c r="R474" s="36"/>
      <c r="S474" s="36"/>
      <c r="T474" s="36"/>
      <c r="U474" s="36"/>
      <c r="V474" s="36"/>
      <c r="W474" s="36"/>
      <c r="X474" s="36"/>
    </row>
    <row r="475" spans="1:24">
      <c r="A475" s="16" t="s">
        <v>561</v>
      </c>
      <c r="B475" s="16" t="s">
        <v>358</v>
      </c>
      <c r="C475" s="16">
        <v>3</v>
      </c>
      <c r="D475" s="16" t="s">
        <v>881</v>
      </c>
      <c r="E475" s="16">
        <v>15</v>
      </c>
      <c r="F475">
        <f t="shared" si="58"/>
        <v>0</v>
      </c>
      <c r="G475" s="36"/>
      <c r="H475" s="36"/>
      <c r="I475" s="36"/>
      <c r="J475" s="36"/>
      <c r="K475" s="36"/>
      <c r="L475" s="36"/>
      <c r="M475" s="36"/>
      <c r="N475" s="36"/>
      <c r="O475" s="36"/>
      <c r="P475" s="36"/>
      <c r="Q475" s="36"/>
      <c r="R475" s="36"/>
      <c r="S475" s="36"/>
      <c r="T475" s="36"/>
      <c r="U475" s="36"/>
      <c r="V475" s="36"/>
      <c r="W475" s="36"/>
      <c r="X475" s="36"/>
    </row>
    <row r="476" spans="1:24">
      <c r="A476" s="16"/>
      <c r="B476" s="16"/>
      <c r="C476" s="16"/>
      <c r="D476" s="16"/>
      <c r="E476" s="16"/>
      <c r="F476">
        <f t="shared" ref="F476" si="59" xml:space="preserve"> COUNTA(G476:AJ476)</f>
        <v>0</v>
      </c>
      <c r="G476" s="36"/>
      <c r="H476" s="36"/>
      <c r="I476" s="36"/>
      <c r="J476" s="36"/>
      <c r="K476" s="36"/>
      <c r="L476" s="36"/>
      <c r="M476" s="36"/>
      <c r="N476" s="36"/>
      <c r="O476" s="36"/>
      <c r="P476" s="36"/>
      <c r="Q476" s="36"/>
      <c r="R476" s="36"/>
      <c r="S476" s="36"/>
      <c r="T476" s="36"/>
      <c r="U476" s="36"/>
      <c r="V476" s="36"/>
      <c r="W476" s="36"/>
      <c r="X476" s="36"/>
    </row>
    <row r="477" spans="1:24">
      <c r="A477" s="16" t="s">
        <v>564</v>
      </c>
      <c r="B477" s="16" t="s">
        <v>1272</v>
      </c>
      <c r="C477" s="16">
        <v>0</v>
      </c>
      <c r="D477" s="16">
        <v>0</v>
      </c>
      <c r="E477" s="16"/>
      <c r="F477">
        <f t="shared" ref="F477:F484" si="60" xml:space="preserve"> COUNTA(G477:AJ477)</f>
        <v>0</v>
      </c>
      <c r="G477" s="36"/>
      <c r="H477" s="36"/>
      <c r="I477" s="36"/>
      <c r="J477" s="36"/>
      <c r="K477" s="36"/>
      <c r="L477" s="36"/>
      <c r="M477" s="36"/>
      <c r="N477" s="36"/>
      <c r="O477" s="36"/>
      <c r="P477" s="36"/>
      <c r="Q477" s="36"/>
      <c r="R477" s="36"/>
      <c r="S477" s="36"/>
      <c r="T477" s="36"/>
      <c r="U477" s="36"/>
      <c r="V477" s="36"/>
      <c r="W477" s="36"/>
      <c r="X477" s="36"/>
    </row>
    <row r="478" spans="1:24">
      <c r="A478" s="16" t="s">
        <v>564</v>
      </c>
      <c r="B478" s="16" t="s">
        <v>1272</v>
      </c>
      <c r="C478" s="16">
        <v>3</v>
      </c>
      <c r="D478" s="16" t="s">
        <v>880</v>
      </c>
      <c r="E478" s="16">
        <v>1</v>
      </c>
      <c r="F478">
        <f xml:space="preserve"> COUNTA(G478:AJ478)</f>
        <v>0</v>
      </c>
      <c r="G478" s="36"/>
      <c r="H478" s="36"/>
      <c r="I478" s="36"/>
      <c r="J478" s="36"/>
      <c r="K478" s="36"/>
      <c r="L478" s="36"/>
      <c r="M478" s="36"/>
      <c r="N478" s="36"/>
      <c r="O478" s="36"/>
      <c r="P478" s="36"/>
      <c r="Q478" s="36"/>
      <c r="R478" s="36"/>
      <c r="S478" s="36"/>
      <c r="T478" s="36"/>
      <c r="U478" s="36"/>
      <c r="V478" s="36"/>
      <c r="W478" s="36"/>
      <c r="X478" s="36"/>
    </row>
    <row r="479" spans="1:24">
      <c r="A479" s="16" t="s">
        <v>564</v>
      </c>
      <c r="B479" s="16" t="s">
        <v>1272</v>
      </c>
      <c r="C479" s="16">
        <v>3</v>
      </c>
      <c r="D479" s="16" t="s">
        <v>881</v>
      </c>
      <c r="E479" s="16">
        <v>2</v>
      </c>
      <c r="F479">
        <f xml:space="preserve"> COUNTA(G479:AJ479)</f>
        <v>0</v>
      </c>
      <c r="G479" s="36"/>
      <c r="H479" s="36"/>
      <c r="I479" s="36"/>
      <c r="J479" s="36"/>
      <c r="K479" s="36"/>
      <c r="L479" s="36"/>
      <c r="M479" s="36"/>
      <c r="N479" s="36"/>
      <c r="O479" s="36"/>
      <c r="P479" s="36"/>
      <c r="Q479" s="36"/>
      <c r="R479" s="36"/>
      <c r="S479" s="36"/>
      <c r="T479" s="36"/>
      <c r="U479" s="36"/>
      <c r="V479" s="36"/>
      <c r="W479" s="36"/>
      <c r="X479" s="36"/>
    </row>
    <row r="480" spans="1:24">
      <c r="A480" s="16" t="s">
        <v>564</v>
      </c>
      <c r="B480" s="16" t="s">
        <v>1272</v>
      </c>
      <c r="C480" s="16">
        <v>3</v>
      </c>
      <c r="D480" s="16" t="s">
        <v>881</v>
      </c>
      <c r="E480" s="16">
        <v>3</v>
      </c>
      <c r="F480">
        <f xml:space="preserve"> COUNTA(G480:AJ480)</f>
        <v>0</v>
      </c>
      <c r="G480" s="36"/>
      <c r="H480" s="36"/>
      <c r="I480" s="36"/>
      <c r="J480" s="36"/>
      <c r="K480" s="36"/>
      <c r="L480" s="36"/>
      <c r="M480" s="36"/>
      <c r="N480" s="36"/>
      <c r="O480" s="36"/>
      <c r="P480" s="36"/>
      <c r="Q480" s="36"/>
      <c r="R480" s="36"/>
      <c r="S480" s="36"/>
      <c r="T480" s="36"/>
      <c r="U480" s="36"/>
      <c r="V480" s="36"/>
      <c r="W480" s="36"/>
      <c r="X480" s="36"/>
    </row>
    <row r="481" spans="1:24">
      <c r="A481" s="16" t="s">
        <v>564</v>
      </c>
      <c r="B481" s="16" t="s">
        <v>1272</v>
      </c>
      <c r="C481" s="16">
        <v>3</v>
      </c>
      <c r="D481" s="16" t="s">
        <v>880</v>
      </c>
      <c r="E481" s="16">
        <v>4</v>
      </c>
      <c r="F481">
        <f xml:space="preserve"> COUNTA(G481:AJ481)</f>
        <v>0</v>
      </c>
      <c r="G481" s="36"/>
      <c r="H481" s="36"/>
      <c r="I481" s="36"/>
      <c r="J481" s="36"/>
      <c r="K481" s="36"/>
      <c r="L481" s="36"/>
      <c r="M481" s="36"/>
      <c r="N481" s="36"/>
      <c r="O481" s="36"/>
      <c r="P481" s="36"/>
      <c r="Q481" s="36"/>
      <c r="R481" s="36"/>
      <c r="S481" s="36"/>
      <c r="T481" s="36"/>
      <c r="U481" s="36"/>
      <c r="V481" s="36"/>
      <c r="W481" s="36"/>
      <c r="X481" s="36"/>
    </row>
    <row r="482" spans="1:24">
      <c r="A482" s="16" t="s">
        <v>564</v>
      </c>
      <c r="B482" s="16" t="s">
        <v>1272</v>
      </c>
      <c r="C482" s="16">
        <v>3</v>
      </c>
      <c r="D482" s="16" t="s">
        <v>881</v>
      </c>
      <c r="E482" s="16">
        <v>5</v>
      </c>
      <c r="F482">
        <f xml:space="preserve"> COUNTA(G482:AJ482)</f>
        <v>0</v>
      </c>
      <c r="G482" s="36"/>
      <c r="H482" s="36"/>
      <c r="I482" s="36"/>
      <c r="J482" s="36"/>
      <c r="K482" s="36"/>
      <c r="L482" s="36"/>
      <c r="M482" s="36"/>
      <c r="N482" s="36"/>
      <c r="O482" s="36"/>
      <c r="P482" s="36"/>
      <c r="Q482" s="36"/>
      <c r="R482" s="36"/>
      <c r="S482" s="36"/>
      <c r="T482" s="36"/>
      <c r="U482" s="36"/>
      <c r="V482" s="36"/>
      <c r="W482" s="36"/>
      <c r="X482" s="36"/>
    </row>
    <row r="483" spans="1:24">
      <c r="A483" s="16"/>
      <c r="B483" s="16"/>
      <c r="C483" s="16"/>
      <c r="D483" s="16"/>
      <c r="E483" s="16"/>
      <c r="F483">
        <f t="shared" si="60"/>
        <v>0</v>
      </c>
      <c r="G483" s="36"/>
      <c r="H483" s="36"/>
      <c r="I483" s="36"/>
      <c r="J483" s="36"/>
      <c r="K483" s="36"/>
      <c r="L483" s="36"/>
      <c r="M483" s="36"/>
      <c r="N483" s="36"/>
      <c r="O483" s="36"/>
      <c r="P483" s="36"/>
      <c r="Q483" s="36"/>
      <c r="R483" s="36"/>
      <c r="S483" s="36"/>
      <c r="T483" s="36"/>
      <c r="U483" s="36"/>
      <c r="V483" s="36"/>
      <c r="W483" s="36"/>
      <c r="X483" s="36"/>
    </row>
    <row r="484" spans="1:24">
      <c r="A484" s="16" t="s">
        <v>554</v>
      </c>
      <c r="B484" s="16" t="s">
        <v>198</v>
      </c>
      <c r="C484" s="16">
        <v>1</v>
      </c>
      <c r="D484" s="16">
        <v>2</v>
      </c>
      <c r="E484" s="16"/>
      <c r="F484">
        <f t="shared" si="60"/>
        <v>0</v>
      </c>
      <c r="G484" s="36"/>
      <c r="H484" s="36"/>
      <c r="I484" s="36"/>
      <c r="J484" s="36"/>
      <c r="K484" s="36"/>
      <c r="L484" s="36"/>
      <c r="M484" s="36"/>
      <c r="N484" s="36"/>
      <c r="O484" s="36"/>
      <c r="P484" s="36"/>
      <c r="Q484" s="36"/>
      <c r="R484" s="36"/>
      <c r="S484" s="36"/>
      <c r="T484" s="36"/>
      <c r="U484" s="36"/>
      <c r="V484" s="36"/>
      <c r="W484" s="36"/>
      <c r="X484" s="36"/>
    </row>
    <row r="485" spans="1:24">
      <c r="A485" s="16" t="s">
        <v>554</v>
      </c>
      <c r="B485" s="16" t="s">
        <v>198</v>
      </c>
      <c r="C485" s="16">
        <v>1</v>
      </c>
      <c r="D485" s="16" t="s">
        <v>880</v>
      </c>
      <c r="E485" s="16">
        <v>1</v>
      </c>
      <c r="F485">
        <f t="shared" ref="F485:F497" si="61" xml:space="preserve"> COUNTA(G485:AJ485)</f>
        <v>1</v>
      </c>
      <c r="G485" s="36"/>
      <c r="H485" s="36"/>
      <c r="I485" s="36"/>
      <c r="J485" s="36"/>
      <c r="K485" s="36"/>
      <c r="L485" s="36"/>
      <c r="M485" s="36"/>
      <c r="N485" s="36"/>
      <c r="O485" s="36"/>
      <c r="P485" s="36"/>
      <c r="Q485" s="36"/>
      <c r="R485" s="36"/>
      <c r="S485" s="36"/>
      <c r="T485" s="36"/>
      <c r="U485" s="43" t="s">
        <v>1299</v>
      </c>
      <c r="V485" s="36"/>
      <c r="W485" s="36"/>
      <c r="X485" s="36"/>
    </row>
    <row r="486" spans="1:24">
      <c r="A486" s="16" t="s">
        <v>554</v>
      </c>
      <c r="B486" s="16" t="s">
        <v>198</v>
      </c>
      <c r="C486" s="16">
        <v>1</v>
      </c>
      <c r="D486" s="16" t="s">
        <v>882</v>
      </c>
      <c r="E486" s="16">
        <v>2</v>
      </c>
      <c r="F486">
        <f t="shared" si="61"/>
        <v>0</v>
      </c>
      <c r="G486" s="36"/>
      <c r="H486" s="36"/>
      <c r="I486" s="36"/>
      <c r="J486" s="36"/>
      <c r="K486" s="36"/>
      <c r="L486" s="36"/>
      <c r="M486" s="36"/>
      <c r="N486" s="36"/>
      <c r="O486" s="36"/>
      <c r="P486" s="36"/>
      <c r="Q486" s="36"/>
      <c r="R486" s="36"/>
      <c r="S486" s="36"/>
      <c r="T486" s="36"/>
      <c r="U486" s="36"/>
      <c r="V486" s="36"/>
      <c r="W486" s="36"/>
      <c r="X486" s="36"/>
    </row>
    <row r="487" spans="1:24">
      <c r="A487" s="16" t="s">
        <v>554</v>
      </c>
      <c r="B487" s="16" t="s">
        <v>198</v>
      </c>
      <c r="C487" s="16">
        <v>1</v>
      </c>
      <c r="D487" s="16" t="s">
        <v>880</v>
      </c>
      <c r="E487" s="16">
        <v>3</v>
      </c>
      <c r="F487">
        <f t="shared" si="61"/>
        <v>0</v>
      </c>
      <c r="G487" s="36"/>
      <c r="H487" s="36"/>
      <c r="I487" s="36"/>
      <c r="J487" s="36"/>
      <c r="K487" s="36"/>
      <c r="L487" s="36"/>
      <c r="M487" s="36"/>
      <c r="N487" s="36"/>
      <c r="O487" s="36"/>
      <c r="P487" s="36"/>
      <c r="Q487" s="36"/>
      <c r="R487" s="36"/>
      <c r="S487" s="36"/>
      <c r="T487" s="36"/>
      <c r="U487" s="36"/>
      <c r="V487" s="36"/>
      <c r="W487" s="36"/>
      <c r="X487" s="36"/>
    </row>
    <row r="488" spans="1:24">
      <c r="A488" s="16" t="s">
        <v>554</v>
      </c>
      <c r="B488" s="16" t="s">
        <v>198</v>
      </c>
      <c r="C488" s="16">
        <v>1</v>
      </c>
      <c r="D488" s="16" t="s">
        <v>882</v>
      </c>
      <c r="E488" s="16">
        <v>4</v>
      </c>
      <c r="F488">
        <f t="shared" si="61"/>
        <v>0</v>
      </c>
      <c r="G488" s="36"/>
      <c r="H488" s="36"/>
      <c r="I488" s="36"/>
      <c r="J488" s="36"/>
      <c r="K488" s="36"/>
      <c r="L488" s="36"/>
      <c r="M488" s="36"/>
      <c r="N488" s="36"/>
      <c r="O488" s="36"/>
      <c r="P488" s="36"/>
      <c r="Q488" s="36"/>
      <c r="R488" s="36"/>
      <c r="S488" s="36"/>
      <c r="T488" s="36"/>
      <c r="U488" s="36"/>
      <c r="V488" s="36"/>
      <c r="W488" s="36"/>
      <c r="X488" s="36"/>
    </row>
    <row r="489" spans="1:24">
      <c r="A489" s="16" t="s">
        <v>554</v>
      </c>
      <c r="B489" s="16" t="s">
        <v>198</v>
      </c>
      <c r="C489" s="16">
        <v>1</v>
      </c>
      <c r="D489" s="16" t="s">
        <v>881</v>
      </c>
      <c r="E489" s="16">
        <v>5</v>
      </c>
      <c r="F489">
        <f t="shared" si="61"/>
        <v>0</v>
      </c>
      <c r="G489" s="36"/>
      <c r="H489" s="36"/>
      <c r="I489" s="36"/>
      <c r="J489" s="36"/>
      <c r="K489" s="36"/>
      <c r="L489" s="36"/>
      <c r="M489" s="36"/>
      <c r="N489" s="36"/>
      <c r="O489" s="36"/>
      <c r="P489" s="36"/>
      <c r="Q489" s="36"/>
      <c r="R489" s="36"/>
      <c r="S489" s="36"/>
      <c r="T489" s="36"/>
      <c r="U489" s="36"/>
      <c r="V489" s="36"/>
      <c r="W489" s="36"/>
      <c r="X489" s="36"/>
    </row>
    <row r="490" spans="1:24">
      <c r="A490" s="16" t="s">
        <v>554</v>
      </c>
      <c r="B490" s="16" t="s">
        <v>198</v>
      </c>
      <c r="C490" s="16">
        <v>1</v>
      </c>
      <c r="D490" s="16" t="s">
        <v>880</v>
      </c>
      <c r="E490" s="16">
        <v>6</v>
      </c>
      <c r="F490">
        <f t="shared" si="61"/>
        <v>0</v>
      </c>
      <c r="G490" s="36"/>
      <c r="H490" s="36"/>
      <c r="I490" s="36"/>
      <c r="J490" s="36"/>
      <c r="K490" s="36"/>
      <c r="L490" s="36"/>
      <c r="M490" s="36"/>
      <c r="N490" s="36"/>
      <c r="O490" s="36"/>
      <c r="P490" s="36"/>
      <c r="Q490" s="36"/>
      <c r="R490" s="36"/>
      <c r="S490" s="36"/>
      <c r="T490" s="36"/>
      <c r="U490" s="36"/>
      <c r="V490" s="36"/>
      <c r="W490" s="36"/>
      <c r="X490" s="36"/>
    </row>
    <row r="491" spans="1:24">
      <c r="A491" s="16" t="s">
        <v>554</v>
      </c>
      <c r="B491" s="16" t="s">
        <v>198</v>
      </c>
      <c r="C491" s="16">
        <v>2</v>
      </c>
      <c r="D491" s="16" t="s">
        <v>882</v>
      </c>
      <c r="E491" s="16">
        <v>7</v>
      </c>
      <c r="F491">
        <f t="shared" si="61"/>
        <v>0</v>
      </c>
      <c r="G491" s="36"/>
      <c r="H491" s="36"/>
      <c r="I491" s="36"/>
      <c r="J491" s="36"/>
      <c r="K491" s="36"/>
      <c r="L491" s="36"/>
      <c r="M491" s="36"/>
      <c r="N491" s="36"/>
      <c r="O491" s="36"/>
      <c r="P491" s="36"/>
      <c r="Q491" s="36"/>
      <c r="R491" s="36"/>
      <c r="S491" s="36"/>
      <c r="T491" s="36"/>
      <c r="U491" s="36"/>
      <c r="V491" s="36"/>
      <c r="W491" s="36"/>
      <c r="X491" s="36"/>
    </row>
    <row r="492" spans="1:24">
      <c r="A492" s="16" t="s">
        <v>554</v>
      </c>
      <c r="B492" s="16" t="s">
        <v>198</v>
      </c>
      <c r="C492" s="16">
        <v>2</v>
      </c>
      <c r="D492" s="16" t="s">
        <v>880</v>
      </c>
      <c r="E492" s="16">
        <v>8</v>
      </c>
      <c r="F492">
        <f t="shared" si="61"/>
        <v>0</v>
      </c>
      <c r="G492" s="36"/>
      <c r="H492" s="36"/>
      <c r="I492" s="36"/>
      <c r="J492" s="36"/>
      <c r="K492" s="36"/>
      <c r="L492" s="36"/>
      <c r="M492" s="36"/>
      <c r="N492" s="36"/>
      <c r="O492" s="36"/>
      <c r="P492" s="36"/>
      <c r="Q492" s="36"/>
      <c r="R492" s="36"/>
      <c r="S492" s="36"/>
      <c r="T492" s="36"/>
      <c r="U492" s="36"/>
      <c r="V492" s="36"/>
      <c r="W492" s="36"/>
      <c r="X492" s="36"/>
    </row>
    <row r="493" spans="1:24">
      <c r="A493" s="16" t="s">
        <v>554</v>
      </c>
      <c r="B493" s="16" t="s">
        <v>198</v>
      </c>
      <c r="C493" s="16">
        <v>2</v>
      </c>
      <c r="D493" s="16" t="s">
        <v>880</v>
      </c>
      <c r="E493" s="16">
        <v>9</v>
      </c>
      <c r="F493">
        <f t="shared" si="61"/>
        <v>0</v>
      </c>
      <c r="G493" s="36"/>
      <c r="H493" s="36"/>
      <c r="I493" s="36"/>
      <c r="J493" s="36"/>
      <c r="K493" s="36"/>
      <c r="L493" s="36"/>
      <c r="M493" s="36"/>
      <c r="N493" s="36"/>
      <c r="O493" s="36"/>
      <c r="P493" s="36"/>
      <c r="Q493" s="36"/>
      <c r="R493" s="36"/>
      <c r="S493" s="36"/>
      <c r="T493" s="36"/>
      <c r="U493" s="36"/>
      <c r="V493" s="36"/>
      <c r="W493" s="36"/>
      <c r="X493" s="36"/>
    </row>
    <row r="494" spans="1:24">
      <c r="A494" s="16" t="s">
        <v>554</v>
      </c>
      <c r="B494" s="16" t="s">
        <v>198</v>
      </c>
      <c r="C494" s="16">
        <v>2</v>
      </c>
      <c r="D494" s="16" t="s">
        <v>880</v>
      </c>
      <c r="E494" s="16">
        <v>10</v>
      </c>
      <c r="F494">
        <f t="shared" si="61"/>
        <v>0</v>
      </c>
      <c r="G494" s="36"/>
      <c r="H494" s="36"/>
      <c r="I494" s="36"/>
      <c r="J494" s="36"/>
      <c r="K494" s="36"/>
      <c r="L494" s="36"/>
      <c r="M494" s="36"/>
      <c r="N494" s="36"/>
      <c r="O494" s="36"/>
      <c r="P494" s="36"/>
      <c r="Q494" s="36"/>
      <c r="R494" s="36"/>
      <c r="S494" s="36"/>
      <c r="T494" s="36"/>
      <c r="U494" s="36"/>
      <c r="V494" s="36"/>
      <c r="W494" s="36"/>
      <c r="X494" s="36"/>
    </row>
    <row r="495" spans="1:24">
      <c r="A495" s="16" t="s">
        <v>554</v>
      </c>
      <c r="B495" s="16" t="s">
        <v>198</v>
      </c>
      <c r="C495" s="16">
        <v>2</v>
      </c>
      <c r="D495" s="16" t="s">
        <v>880</v>
      </c>
      <c r="E495" s="16">
        <v>11</v>
      </c>
      <c r="F495">
        <f t="shared" si="61"/>
        <v>0</v>
      </c>
      <c r="G495" s="36"/>
      <c r="H495" s="36"/>
      <c r="I495" s="36"/>
      <c r="J495" s="36"/>
      <c r="K495" s="36"/>
      <c r="L495" s="36"/>
      <c r="M495" s="36"/>
      <c r="N495" s="36"/>
      <c r="O495" s="36"/>
      <c r="P495" s="36"/>
      <c r="Q495" s="36"/>
      <c r="R495" s="36"/>
      <c r="S495" s="36"/>
      <c r="T495" s="36"/>
      <c r="U495" s="36"/>
      <c r="V495" s="36"/>
      <c r="W495" s="36"/>
      <c r="X495" s="36"/>
    </row>
    <row r="496" spans="1:24">
      <c r="A496" s="16" t="s">
        <v>554</v>
      </c>
      <c r="B496" s="16" t="s">
        <v>198</v>
      </c>
      <c r="C496" s="16">
        <v>2</v>
      </c>
      <c r="D496" s="16" t="s">
        <v>880</v>
      </c>
      <c r="E496" s="16">
        <v>12</v>
      </c>
      <c r="F496">
        <f t="shared" si="61"/>
        <v>0</v>
      </c>
      <c r="G496" s="36"/>
      <c r="H496" s="36"/>
      <c r="I496" s="36"/>
      <c r="J496" s="36"/>
      <c r="K496" s="36"/>
      <c r="L496" s="36"/>
      <c r="M496" s="36"/>
      <c r="N496" s="36"/>
      <c r="O496" s="36"/>
      <c r="P496" s="36"/>
      <c r="Q496" s="36"/>
      <c r="R496" s="36"/>
      <c r="S496" s="36"/>
      <c r="T496" s="36"/>
      <c r="U496" s="36"/>
      <c r="V496" s="36"/>
      <c r="W496" s="36"/>
      <c r="X496" s="36"/>
    </row>
    <row r="497" spans="1:24">
      <c r="A497" s="16" t="s">
        <v>554</v>
      </c>
      <c r="B497" s="16" t="s">
        <v>198</v>
      </c>
      <c r="C497" s="16">
        <v>2</v>
      </c>
      <c r="D497" s="16" t="s">
        <v>881</v>
      </c>
      <c r="E497" s="16">
        <v>13</v>
      </c>
      <c r="F497">
        <f t="shared" si="61"/>
        <v>0</v>
      </c>
      <c r="G497" s="36"/>
      <c r="H497" s="36"/>
      <c r="I497" s="36"/>
      <c r="J497" s="36"/>
      <c r="K497" s="36"/>
      <c r="L497" s="36"/>
      <c r="M497" s="36"/>
      <c r="N497" s="36"/>
      <c r="O497" s="36"/>
      <c r="P497" s="36"/>
      <c r="Q497" s="36"/>
      <c r="R497" s="36"/>
      <c r="S497" s="36"/>
      <c r="T497" s="36"/>
      <c r="U497" s="36"/>
      <c r="V497" s="36"/>
      <c r="W497" s="36"/>
      <c r="X497" s="36"/>
    </row>
    <row r="498" spans="1:24">
      <c r="A498" s="16"/>
      <c r="B498" s="16"/>
      <c r="C498" s="16"/>
      <c r="D498" s="16"/>
      <c r="E498" s="16"/>
      <c r="F498">
        <f t="shared" ref="F498:F499" si="62" xml:space="preserve"> COUNTA(G498:AJ498)</f>
        <v>0</v>
      </c>
      <c r="G498" s="36"/>
      <c r="H498" s="36"/>
      <c r="I498" s="36"/>
      <c r="J498" s="36"/>
      <c r="K498" s="36"/>
      <c r="L498" s="36"/>
      <c r="M498" s="36"/>
      <c r="N498" s="36"/>
      <c r="O498" s="36"/>
      <c r="P498" s="36"/>
      <c r="Q498" s="36"/>
      <c r="R498" s="36"/>
      <c r="S498" s="36"/>
      <c r="T498" s="36"/>
      <c r="U498" s="36"/>
      <c r="V498" s="36"/>
      <c r="W498" s="36"/>
      <c r="X498" s="36"/>
    </row>
    <row r="499" spans="1:24">
      <c r="A499" s="16" t="s">
        <v>554</v>
      </c>
      <c r="B499" s="16" t="s">
        <v>817</v>
      </c>
      <c r="C499" s="16">
        <v>0</v>
      </c>
      <c r="D499" s="16">
        <v>3</v>
      </c>
      <c r="E499" s="16"/>
      <c r="F499">
        <f t="shared" si="62"/>
        <v>0</v>
      </c>
      <c r="G499" s="36"/>
      <c r="H499" s="36"/>
      <c r="I499" s="36"/>
      <c r="J499" s="36"/>
      <c r="K499" s="36"/>
      <c r="L499" s="36"/>
      <c r="M499" s="36"/>
      <c r="N499" s="36"/>
      <c r="O499" s="36"/>
      <c r="P499" s="36"/>
      <c r="Q499" s="36"/>
      <c r="R499" s="36"/>
      <c r="S499" s="36"/>
      <c r="T499" s="36"/>
      <c r="U499" s="36"/>
      <c r="V499" s="36"/>
      <c r="W499" s="36"/>
      <c r="X499" s="36"/>
    </row>
    <row r="500" spans="1:24">
      <c r="A500" s="16" t="s">
        <v>554</v>
      </c>
      <c r="B500" s="16" t="s">
        <v>817</v>
      </c>
      <c r="C500" s="16">
        <v>2</v>
      </c>
      <c r="D500" s="16" t="s">
        <v>880</v>
      </c>
      <c r="E500" s="16">
        <v>1</v>
      </c>
      <c r="F500">
        <f t="shared" ref="F500:F508" si="63" xml:space="preserve"> COUNTA(G500:AJ500)</f>
        <v>2</v>
      </c>
      <c r="G500" s="36"/>
      <c r="H500" s="36"/>
      <c r="I500" s="36"/>
      <c r="J500" s="36"/>
      <c r="K500" s="36"/>
      <c r="L500" s="36"/>
      <c r="M500" s="36"/>
      <c r="N500" s="36"/>
      <c r="O500" s="36"/>
      <c r="P500" s="36" t="s">
        <v>1299</v>
      </c>
      <c r="Q500" s="36"/>
      <c r="R500" s="36"/>
      <c r="S500" s="36"/>
      <c r="T500" s="36"/>
      <c r="U500" s="36"/>
      <c r="V500" s="36" t="s">
        <v>1299</v>
      </c>
      <c r="W500" s="36"/>
      <c r="X500" s="36"/>
    </row>
    <row r="501" spans="1:24">
      <c r="A501" s="16" t="s">
        <v>554</v>
      </c>
      <c r="B501" s="16" t="s">
        <v>817</v>
      </c>
      <c r="C501" s="16">
        <v>2</v>
      </c>
      <c r="D501" s="16" t="s">
        <v>880</v>
      </c>
      <c r="E501" s="16">
        <v>2</v>
      </c>
      <c r="F501">
        <f t="shared" si="63"/>
        <v>1</v>
      </c>
      <c r="G501" s="36"/>
      <c r="H501" s="36"/>
      <c r="I501" s="36"/>
      <c r="J501" s="36"/>
      <c r="K501" s="36"/>
      <c r="L501" s="36"/>
      <c r="M501" s="36"/>
      <c r="N501" s="36"/>
      <c r="O501" s="36"/>
      <c r="P501" s="36" t="s">
        <v>1299</v>
      </c>
      <c r="Q501" s="36"/>
      <c r="R501" s="36"/>
      <c r="S501" s="36"/>
      <c r="T501" s="36"/>
      <c r="U501" s="36"/>
      <c r="V501" s="36"/>
      <c r="W501" s="36"/>
      <c r="X501" s="36"/>
    </row>
    <row r="502" spans="1:24">
      <c r="A502" s="16" t="s">
        <v>554</v>
      </c>
      <c r="B502" s="16" t="s">
        <v>817</v>
      </c>
      <c r="C502" s="16">
        <v>2</v>
      </c>
      <c r="D502" s="16" t="s">
        <v>880</v>
      </c>
      <c r="E502" s="16">
        <v>3</v>
      </c>
      <c r="F502">
        <f t="shared" si="63"/>
        <v>2</v>
      </c>
      <c r="G502" s="36"/>
      <c r="H502" s="36"/>
      <c r="I502" s="36"/>
      <c r="J502" s="36"/>
      <c r="K502" s="36"/>
      <c r="L502" s="36"/>
      <c r="M502" s="36"/>
      <c r="N502" s="36"/>
      <c r="O502" s="36"/>
      <c r="P502" s="36" t="s">
        <v>1299</v>
      </c>
      <c r="Q502" s="36"/>
      <c r="R502" s="36"/>
      <c r="S502" s="36"/>
      <c r="T502" s="36"/>
      <c r="U502" s="36"/>
      <c r="V502" s="36" t="s">
        <v>1299</v>
      </c>
      <c r="W502" s="36"/>
      <c r="X502" s="36"/>
    </row>
    <row r="503" spans="1:24">
      <c r="A503" s="16" t="s">
        <v>554</v>
      </c>
      <c r="B503" s="16" t="s">
        <v>817</v>
      </c>
      <c r="C503" s="16">
        <v>2</v>
      </c>
      <c r="D503" s="16" t="s">
        <v>880</v>
      </c>
      <c r="E503" s="16">
        <v>4</v>
      </c>
      <c r="F503">
        <f t="shared" si="63"/>
        <v>1</v>
      </c>
      <c r="G503" s="36"/>
      <c r="H503" s="36"/>
      <c r="I503" s="36"/>
      <c r="J503" s="36"/>
      <c r="K503" s="36"/>
      <c r="L503" s="36"/>
      <c r="M503" s="36"/>
      <c r="N503" s="36"/>
      <c r="O503" s="36"/>
      <c r="P503" s="36" t="s">
        <v>1299</v>
      </c>
      <c r="Q503" s="36"/>
      <c r="R503" s="36"/>
      <c r="S503" s="36"/>
      <c r="T503" s="36"/>
      <c r="U503" s="36"/>
      <c r="V503" s="36"/>
      <c r="W503" s="36"/>
      <c r="X503" s="36"/>
    </row>
    <row r="504" spans="1:24">
      <c r="A504" s="16" t="s">
        <v>554</v>
      </c>
      <c r="B504" s="16" t="s">
        <v>817</v>
      </c>
      <c r="C504" s="16">
        <v>2</v>
      </c>
      <c r="D504" s="16" t="s">
        <v>880</v>
      </c>
      <c r="E504" s="16">
        <v>5</v>
      </c>
      <c r="F504">
        <f t="shared" si="63"/>
        <v>2</v>
      </c>
      <c r="G504" s="36"/>
      <c r="H504" s="36"/>
      <c r="I504" s="36"/>
      <c r="J504" s="36"/>
      <c r="K504" s="36"/>
      <c r="L504" s="36"/>
      <c r="M504" s="36"/>
      <c r="N504" s="36"/>
      <c r="O504" s="36"/>
      <c r="P504" s="36" t="s">
        <v>1299</v>
      </c>
      <c r="Q504" s="36"/>
      <c r="R504" s="36"/>
      <c r="S504" s="36"/>
      <c r="T504" s="36"/>
      <c r="U504" s="36"/>
      <c r="V504" s="36" t="s">
        <v>1299</v>
      </c>
      <c r="W504" s="36"/>
      <c r="X504" s="36"/>
    </row>
    <row r="505" spans="1:24">
      <c r="A505" s="16" t="s">
        <v>554</v>
      </c>
      <c r="B505" s="16" t="s">
        <v>817</v>
      </c>
      <c r="C505" s="16">
        <v>2</v>
      </c>
      <c r="D505" s="16" t="s">
        <v>880</v>
      </c>
      <c r="E505" s="16">
        <v>6</v>
      </c>
      <c r="F505">
        <f t="shared" si="63"/>
        <v>2</v>
      </c>
      <c r="G505" s="36"/>
      <c r="H505" s="36"/>
      <c r="I505" s="36"/>
      <c r="J505" s="36"/>
      <c r="K505" s="36"/>
      <c r="L505" s="36"/>
      <c r="M505" s="36"/>
      <c r="N505" s="36"/>
      <c r="O505" s="36"/>
      <c r="P505" s="36" t="s">
        <v>1299</v>
      </c>
      <c r="Q505" s="36"/>
      <c r="R505" s="36"/>
      <c r="S505" s="36"/>
      <c r="T505" s="36"/>
      <c r="U505" s="36"/>
      <c r="V505" s="36" t="s">
        <v>1299</v>
      </c>
      <c r="W505" s="36"/>
      <c r="X505" s="36"/>
    </row>
    <row r="506" spans="1:24">
      <c r="A506" s="16" t="s">
        <v>554</v>
      </c>
      <c r="B506" s="16" t="s">
        <v>817</v>
      </c>
      <c r="C506" s="16">
        <v>2</v>
      </c>
      <c r="D506" s="16" t="s">
        <v>881</v>
      </c>
      <c r="E506" s="16">
        <v>7</v>
      </c>
      <c r="F506">
        <f t="shared" si="63"/>
        <v>2</v>
      </c>
      <c r="G506" s="36"/>
      <c r="H506" s="36"/>
      <c r="I506" s="36"/>
      <c r="J506" s="36"/>
      <c r="K506" s="36"/>
      <c r="L506" s="36"/>
      <c r="M506" s="36"/>
      <c r="N506" s="36"/>
      <c r="O506" s="36"/>
      <c r="P506" s="36" t="s">
        <v>1299</v>
      </c>
      <c r="Q506" s="36"/>
      <c r="R506" s="36"/>
      <c r="S506" s="36"/>
      <c r="T506" s="36"/>
      <c r="U506" s="36"/>
      <c r="V506" s="36" t="s">
        <v>1299</v>
      </c>
      <c r="W506" s="36"/>
      <c r="X506" s="36"/>
    </row>
    <row r="507" spans="1:24">
      <c r="A507" s="16" t="s">
        <v>554</v>
      </c>
      <c r="B507" s="16" t="s">
        <v>817</v>
      </c>
      <c r="C507" s="16">
        <v>2</v>
      </c>
      <c r="D507" s="16" t="s">
        <v>880</v>
      </c>
      <c r="E507" s="16">
        <v>8</v>
      </c>
      <c r="F507">
        <f t="shared" si="63"/>
        <v>2</v>
      </c>
      <c r="G507" s="36"/>
      <c r="H507" s="36"/>
      <c r="I507" s="36"/>
      <c r="J507" s="36"/>
      <c r="K507" s="36"/>
      <c r="L507" s="36"/>
      <c r="M507" s="36"/>
      <c r="N507" s="36"/>
      <c r="O507" s="36"/>
      <c r="P507" s="36" t="s">
        <v>1299</v>
      </c>
      <c r="Q507" s="36"/>
      <c r="R507" s="36"/>
      <c r="S507" s="36"/>
      <c r="T507" s="36"/>
      <c r="U507" s="36"/>
      <c r="V507" s="36" t="s">
        <v>1299</v>
      </c>
      <c r="W507" s="36"/>
      <c r="X507" s="36"/>
    </row>
    <row r="508" spans="1:24">
      <c r="A508" s="16" t="s">
        <v>554</v>
      </c>
      <c r="B508" s="16" t="s">
        <v>817</v>
      </c>
      <c r="C508" s="16">
        <v>3</v>
      </c>
      <c r="D508" s="16" t="s">
        <v>880</v>
      </c>
      <c r="E508" s="16">
        <v>9</v>
      </c>
      <c r="F508">
        <f t="shared" si="63"/>
        <v>0</v>
      </c>
      <c r="G508" s="36"/>
      <c r="H508" s="36"/>
      <c r="I508" s="36"/>
      <c r="J508" s="36"/>
      <c r="K508" s="36"/>
      <c r="L508" s="36"/>
      <c r="M508" s="36"/>
      <c r="N508" s="36"/>
      <c r="O508" s="36"/>
      <c r="P508" s="36"/>
      <c r="Q508" s="36"/>
      <c r="R508" s="36"/>
      <c r="S508" s="36"/>
      <c r="T508" s="36"/>
      <c r="U508" s="36"/>
      <c r="V508" s="36"/>
      <c r="W508" s="36"/>
      <c r="X508" s="36"/>
    </row>
    <row r="509" spans="1:24">
      <c r="A509" s="16"/>
      <c r="B509" s="16"/>
      <c r="C509" s="16"/>
      <c r="D509" s="16"/>
      <c r="E509" s="16"/>
      <c r="F509">
        <f t="shared" ref="F509:F510" si="64" xml:space="preserve"> COUNTA(G509:AJ509)</f>
        <v>0</v>
      </c>
      <c r="G509" s="36"/>
      <c r="H509" s="36"/>
      <c r="I509" s="36"/>
      <c r="J509" s="36"/>
      <c r="K509" s="36"/>
      <c r="L509" s="36"/>
      <c r="M509" s="36"/>
      <c r="N509" s="36"/>
      <c r="O509" s="36"/>
      <c r="P509" s="36"/>
      <c r="Q509" s="36"/>
      <c r="R509" s="36"/>
      <c r="S509" s="36"/>
      <c r="T509" s="36"/>
      <c r="U509" s="36"/>
      <c r="V509" s="36"/>
      <c r="W509" s="36"/>
      <c r="X509" s="36"/>
    </row>
    <row r="510" spans="1:24">
      <c r="A510" s="16" t="s">
        <v>554</v>
      </c>
      <c r="B510" s="16" t="s">
        <v>684</v>
      </c>
      <c r="C510" s="16">
        <v>0</v>
      </c>
      <c r="D510" s="16">
        <v>4</v>
      </c>
      <c r="E510" s="16"/>
      <c r="F510">
        <f t="shared" si="64"/>
        <v>0</v>
      </c>
      <c r="G510" s="36"/>
      <c r="H510" s="36"/>
      <c r="I510" s="36"/>
      <c r="J510" s="36"/>
      <c r="K510" s="36"/>
      <c r="L510" s="36"/>
      <c r="M510" s="36"/>
      <c r="N510" s="36"/>
      <c r="O510" s="36"/>
      <c r="P510" s="36"/>
      <c r="Q510" s="36"/>
      <c r="R510" s="36"/>
      <c r="S510" s="36"/>
      <c r="T510" s="36"/>
      <c r="U510" s="36"/>
      <c r="V510" s="36"/>
      <c r="W510" s="36"/>
      <c r="X510" s="36"/>
    </row>
    <row r="511" spans="1:24">
      <c r="A511" s="16" t="s">
        <v>554</v>
      </c>
      <c r="B511" s="16" t="s">
        <v>684</v>
      </c>
      <c r="C511" s="16">
        <v>2</v>
      </c>
      <c r="D511" s="16" t="s">
        <v>882</v>
      </c>
      <c r="E511" s="16">
        <v>1</v>
      </c>
      <c r="F511">
        <f t="shared" ref="F511:F518" si="65" xml:space="preserve"> COUNTA(G511:AJ511)</f>
        <v>0</v>
      </c>
      <c r="G511" s="36"/>
      <c r="H511" s="36"/>
      <c r="I511" s="36"/>
      <c r="J511" s="36"/>
      <c r="K511" s="36"/>
      <c r="L511" s="36"/>
      <c r="M511" s="36"/>
      <c r="N511" s="36"/>
      <c r="O511" s="36"/>
      <c r="P511" s="36"/>
      <c r="Q511" s="36"/>
      <c r="R511" s="36"/>
      <c r="S511" s="36"/>
      <c r="T511" s="36"/>
      <c r="U511" s="36"/>
      <c r="V511" s="36"/>
      <c r="W511" s="36"/>
      <c r="X511" s="36"/>
    </row>
    <row r="512" spans="1:24">
      <c r="A512" s="16" t="s">
        <v>554</v>
      </c>
      <c r="B512" s="16" t="s">
        <v>684</v>
      </c>
      <c r="C512" s="16">
        <v>2</v>
      </c>
      <c r="D512" s="16" t="s">
        <v>880</v>
      </c>
      <c r="E512" s="16">
        <v>2</v>
      </c>
      <c r="F512">
        <f t="shared" si="65"/>
        <v>2</v>
      </c>
      <c r="G512" s="36"/>
      <c r="H512" s="36"/>
      <c r="I512" s="36"/>
      <c r="J512" s="36"/>
      <c r="K512" s="36"/>
      <c r="L512" s="36"/>
      <c r="M512" s="36"/>
      <c r="N512" s="36"/>
      <c r="O512" s="36"/>
      <c r="P512" s="36" t="s">
        <v>1299</v>
      </c>
      <c r="Q512" s="36"/>
      <c r="R512" s="36"/>
      <c r="S512" s="36"/>
      <c r="T512" s="36"/>
      <c r="U512" s="36"/>
      <c r="V512" s="36" t="s">
        <v>1299</v>
      </c>
      <c r="W512" s="36"/>
      <c r="X512" s="36"/>
    </row>
    <row r="513" spans="1:24">
      <c r="A513" s="16" t="s">
        <v>554</v>
      </c>
      <c r="B513" s="16" t="s">
        <v>684</v>
      </c>
      <c r="C513" s="16">
        <v>2</v>
      </c>
      <c r="D513" s="16" t="s">
        <v>880</v>
      </c>
      <c r="E513" s="16">
        <v>3</v>
      </c>
      <c r="F513">
        <f t="shared" si="65"/>
        <v>2</v>
      </c>
      <c r="G513" s="36"/>
      <c r="H513" s="36"/>
      <c r="I513" s="36"/>
      <c r="J513" s="36"/>
      <c r="K513" s="36"/>
      <c r="L513" s="36"/>
      <c r="M513" s="36"/>
      <c r="N513" s="36"/>
      <c r="O513" s="36"/>
      <c r="P513" s="36" t="s">
        <v>1299</v>
      </c>
      <c r="Q513" s="36"/>
      <c r="R513" s="36"/>
      <c r="S513" s="36"/>
      <c r="T513" s="36"/>
      <c r="U513" s="36"/>
      <c r="V513" s="36" t="s">
        <v>1299</v>
      </c>
      <c r="W513" s="36"/>
      <c r="X513" s="36"/>
    </row>
    <row r="514" spans="1:24">
      <c r="A514" s="16" t="s">
        <v>554</v>
      </c>
      <c r="B514" s="16" t="s">
        <v>684</v>
      </c>
      <c r="C514" s="16">
        <v>2</v>
      </c>
      <c r="D514" s="16" t="s">
        <v>880</v>
      </c>
      <c r="E514" s="16">
        <v>4</v>
      </c>
      <c r="F514">
        <f t="shared" si="65"/>
        <v>2</v>
      </c>
      <c r="G514" s="36"/>
      <c r="H514" s="36"/>
      <c r="I514" s="36"/>
      <c r="J514" s="36"/>
      <c r="K514" s="36"/>
      <c r="L514" s="36"/>
      <c r="M514" s="36"/>
      <c r="N514" s="36"/>
      <c r="O514" s="36"/>
      <c r="P514" s="36" t="s">
        <v>1299</v>
      </c>
      <c r="Q514" s="36"/>
      <c r="R514" s="36"/>
      <c r="S514" s="36"/>
      <c r="T514" s="36"/>
      <c r="U514" s="36"/>
      <c r="V514" s="36" t="s">
        <v>1299</v>
      </c>
      <c r="W514" s="36"/>
      <c r="X514" s="36"/>
    </row>
    <row r="515" spans="1:24">
      <c r="A515" s="16" t="s">
        <v>554</v>
      </c>
      <c r="B515" s="16" t="s">
        <v>684</v>
      </c>
      <c r="C515" s="16">
        <v>2</v>
      </c>
      <c r="D515" s="16" t="s">
        <v>881</v>
      </c>
      <c r="E515" s="16">
        <v>5</v>
      </c>
      <c r="F515">
        <f t="shared" si="65"/>
        <v>3</v>
      </c>
      <c r="G515" s="36"/>
      <c r="H515" s="36"/>
      <c r="I515" s="36"/>
      <c r="J515" s="36"/>
      <c r="K515" s="36"/>
      <c r="L515" s="36"/>
      <c r="M515" s="36"/>
      <c r="N515" s="36"/>
      <c r="O515" s="36"/>
      <c r="P515" s="36" t="s">
        <v>1299</v>
      </c>
      <c r="Q515" s="36"/>
      <c r="R515" s="36"/>
      <c r="S515" s="36"/>
      <c r="T515" s="36"/>
      <c r="U515" s="36"/>
      <c r="V515" s="36" t="s">
        <v>1299</v>
      </c>
      <c r="W515" s="36" t="s">
        <v>1299</v>
      </c>
      <c r="X515" s="36"/>
    </row>
    <row r="516" spans="1:24">
      <c r="A516" s="16" t="s">
        <v>554</v>
      </c>
      <c r="B516" s="16" t="s">
        <v>684</v>
      </c>
      <c r="C516" s="16">
        <v>2</v>
      </c>
      <c r="D516" s="16" t="s">
        <v>880</v>
      </c>
      <c r="E516" s="16">
        <v>6</v>
      </c>
      <c r="F516">
        <f t="shared" si="65"/>
        <v>1</v>
      </c>
      <c r="G516" s="36"/>
      <c r="H516" s="36"/>
      <c r="I516" s="36"/>
      <c r="J516" s="36"/>
      <c r="K516" s="36"/>
      <c r="L516" s="36"/>
      <c r="M516" s="36"/>
      <c r="N516" s="36"/>
      <c r="O516" s="36"/>
      <c r="P516" s="36" t="s">
        <v>1299</v>
      </c>
      <c r="Q516" s="36"/>
      <c r="R516" s="36"/>
      <c r="S516" s="36"/>
      <c r="T516" s="36"/>
      <c r="U516" s="36"/>
      <c r="V516" s="36"/>
      <c r="W516" s="36"/>
      <c r="X516" s="36"/>
    </row>
    <row r="517" spans="1:24">
      <c r="A517" s="16" t="s">
        <v>554</v>
      </c>
      <c r="B517" s="16" t="s">
        <v>684</v>
      </c>
      <c r="C517" s="16">
        <v>2</v>
      </c>
      <c r="D517" s="16" t="s">
        <v>882</v>
      </c>
      <c r="E517" s="16">
        <v>7</v>
      </c>
      <c r="F517">
        <f t="shared" si="65"/>
        <v>0</v>
      </c>
      <c r="G517" s="36"/>
      <c r="H517" s="36"/>
      <c r="I517" s="36"/>
      <c r="J517" s="36"/>
      <c r="K517" s="36"/>
      <c r="L517" s="36"/>
      <c r="M517" s="36"/>
      <c r="N517" s="36"/>
      <c r="O517" s="36"/>
      <c r="P517" s="36"/>
      <c r="Q517" s="36"/>
      <c r="R517" s="36"/>
      <c r="S517" s="36"/>
      <c r="T517" s="36"/>
      <c r="U517" s="36"/>
      <c r="V517" s="36"/>
      <c r="W517" s="36"/>
      <c r="X517" s="36"/>
    </row>
    <row r="518" spans="1:24">
      <c r="A518" s="16" t="s">
        <v>554</v>
      </c>
      <c r="B518" s="16" t="s">
        <v>684</v>
      </c>
      <c r="C518" s="16">
        <v>2</v>
      </c>
      <c r="D518" s="16" t="s">
        <v>881</v>
      </c>
      <c r="E518" s="16">
        <v>8</v>
      </c>
      <c r="F518">
        <f t="shared" si="65"/>
        <v>0</v>
      </c>
      <c r="G518" s="36"/>
      <c r="H518" s="36"/>
      <c r="I518" s="36"/>
      <c r="J518" s="36"/>
      <c r="K518" s="36"/>
      <c r="L518" s="36"/>
      <c r="M518" s="36"/>
      <c r="N518" s="36"/>
      <c r="O518" s="36"/>
      <c r="P518" s="36"/>
      <c r="Q518" s="36"/>
      <c r="R518" s="36"/>
      <c r="S518" s="36"/>
      <c r="T518" s="36"/>
      <c r="U518" s="36"/>
      <c r="V518" s="36"/>
      <c r="W518" s="36"/>
      <c r="X518" s="36"/>
    </row>
    <row r="519" spans="1:24">
      <c r="A519" s="16"/>
      <c r="B519" s="16"/>
      <c r="C519" s="16"/>
      <c r="D519" s="16"/>
      <c r="E519" s="16"/>
      <c r="F519">
        <f t="shared" ref="F519:F520" si="66" xml:space="preserve"> COUNTA(G519:AJ519)</f>
        <v>0</v>
      </c>
      <c r="G519" s="36"/>
      <c r="H519" s="36"/>
      <c r="I519" s="36"/>
      <c r="J519" s="36"/>
      <c r="K519" s="36"/>
      <c r="L519" s="36"/>
      <c r="M519" s="36"/>
      <c r="N519" s="36"/>
      <c r="O519" s="36"/>
      <c r="P519" s="36"/>
      <c r="Q519" s="36"/>
      <c r="R519" s="36"/>
      <c r="S519" s="36"/>
      <c r="T519" s="36"/>
      <c r="U519" s="36"/>
      <c r="V519" s="36"/>
      <c r="W519" s="36"/>
      <c r="X519" s="36"/>
    </row>
    <row r="520" spans="1:24">
      <c r="A520" s="16" t="s">
        <v>887</v>
      </c>
      <c r="B520" s="16" t="s">
        <v>30</v>
      </c>
      <c r="C520" s="16">
        <v>0</v>
      </c>
      <c r="D520" s="16">
        <v>0</v>
      </c>
      <c r="E520" s="16"/>
      <c r="F520">
        <f t="shared" si="66"/>
        <v>0</v>
      </c>
      <c r="G520" s="36"/>
      <c r="H520" s="36"/>
      <c r="I520" s="36"/>
      <c r="J520" s="36"/>
      <c r="K520" s="36"/>
      <c r="L520" s="36"/>
      <c r="M520" s="36"/>
      <c r="N520" s="36"/>
      <c r="O520" s="36"/>
      <c r="P520" s="36"/>
      <c r="Q520" s="36"/>
      <c r="R520" s="36"/>
      <c r="S520" s="36"/>
      <c r="T520" s="36"/>
      <c r="U520" s="36"/>
      <c r="V520" s="36"/>
      <c r="W520" s="36"/>
      <c r="X520" s="36"/>
    </row>
    <row r="521" spans="1:24">
      <c r="A521" s="16" t="s">
        <v>887</v>
      </c>
      <c r="B521" s="16" t="s">
        <v>30</v>
      </c>
      <c r="C521" s="16">
        <v>3</v>
      </c>
      <c r="D521" s="16" t="s">
        <v>881</v>
      </c>
      <c r="E521" s="16">
        <v>1</v>
      </c>
      <c r="F521">
        <f xml:space="preserve"> COUNTA(G521:AJ521)</f>
        <v>0</v>
      </c>
      <c r="G521" s="36"/>
      <c r="H521" s="36"/>
      <c r="I521" s="36"/>
      <c r="J521" s="36"/>
      <c r="K521" s="36"/>
      <c r="L521" s="36"/>
      <c r="M521" s="36"/>
      <c r="N521" s="36"/>
      <c r="O521" s="36"/>
      <c r="P521" s="36"/>
      <c r="Q521" s="36"/>
      <c r="R521" s="36"/>
      <c r="S521" s="36"/>
      <c r="T521" s="36"/>
      <c r="U521" s="36"/>
      <c r="V521" s="36"/>
      <c r="W521" s="36"/>
      <c r="X521" s="36"/>
    </row>
    <row r="522" spans="1:24">
      <c r="A522" s="16" t="s">
        <v>887</v>
      </c>
      <c r="B522" s="16" t="s">
        <v>30</v>
      </c>
      <c r="C522" s="16">
        <v>3</v>
      </c>
      <c r="D522" s="16" t="s">
        <v>880</v>
      </c>
      <c r="E522" s="16">
        <v>2</v>
      </c>
      <c r="F522">
        <f xml:space="preserve"> COUNTA(G522:AJ522)</f>
        <v>0</v>
      </c>
      <c r="G522" s="36"/>
      <c r="H522" s="36"/>
      <c r="I522" s="36"/>
      <c r="J522" s="36"/>
      <c r="K522" s="36"/>
      <c r="L522" s="36"/>
      <c r="M522" s="36"/>
      <c r="N522" s="36"/>
      <c r="O522" s="36"/>
      <c r="P522" s="36"/>
      <c r="Q522" s="36"/>
      <c r="R522" s="36"/>
      <c r="S522" s="36"/>
      <c r="T522" s="36"/>
      <c r="U522" s="36"/>
      <c r="V522" s="36"/>
      <c r="W522" s="36"/>
      <c r="X522" s="36"/>
    </row>
    <row r="523" spans="1:24">
      <c r="A523" s="16" t="s">
        <v>887</v>
      </c>
      <c r="B523" s="16" t="s">
        <v>30</v>
      </c>
      <c r="C523" s="16">
        <v>3</v>
      </c>
      <c r="D523" s="16" t="s">
        <v>880</v>
      </c>
      <c r="E523" s="16">
        <v>3</v>
      </c>
      <c r="F523">
        <f xml:space="preserve"> COUNTA(G523:AJ523)</f>
        <v>0</v>
      </c>
      <c r="G523" s="36"/>
      <c r="H523" s="36"/>
      <c r="I523" s="36"/>
      <c r="J523" s="36"/>
      <c r="K523" s="36"/>
      <c r="L523" s="36"/>
      <c r="M523" s="36"/>
      <c r="N523" s="36"/>
      <c r="O523" s="36"/>
      <c r="P523" s="36"/>
      <c r="Q523" s="36"/>
      <c r="R523" s="36"/>
      <c r="S523" s="36"/>
      <c r="T523" s="36"/>
      <c r="U523" s="36"/>
      <c r="V523" s="36"/>
      <c r="W523" s="36"/>
      <c r="X523" s="36"/>
    </row>
    <row r="524" spans="1:24">
      <c r="A524" s="16" t="s">
        <v>887</v>
      </c>
      <c r="B524" s="16" t="s">
        <v>30</v>
      </c>
      <c r="C524" s="16">
        <v>3</v>
      </c>
      <c r="D524" s="16" t="s">
        <v>881</v>
      </c>
      <c r="E524" s="16">
        <v>4</v>
      </c>
      <c r="F524">
        <f xml:space="preserve"> COUNTA(G524:AJ524)</f>
        <v>0</v>
      </c>
      <c r="G524" s="36"/>
      <c r="H524" s="36"/>
      <c r="I524" s="36"/>
      <c r="J524" s="36"/>
      <c r="K524" s="36"/>
      <c r="L524" s="36"/>
      <c r="M524" s="36"/>
      <c r="N524" s="36"/>
      <c r="O524" s="36"/>
      <c r="P524" s="36"/>
      <c r="Q524" s="36"/>
      <c r="R524" s="36"/>
      <c r="S524" s="36"/>
      <c r="T524" s="36"/>
      <c r="U524" s="36"/>
      <c r="V524" s="36"/>
      <c r="W524" s="36"/>
      <c r="X524" s="36"/>
    </row>
    <row r="525" spans="1:24">
      <c r="A525" s="16" t="s">
        <v>887</v>
      </c>
      <c r="B525" s="16" t="s">
        <v>30</v>
      </c>
      <c r="C525" s="16">
        <v>3</v>
      </c>
      <c r="D525" s="16" t="s">
        <v>881</v>
      </c>
      <c r="E525" s="16">
        <v>5</v>
      </c>
      <c r="F525">
        <f xml:space="preserve"> COUNTA(G525:AJ525)</f>
        <v>0</v>
      </c>
      <c r="G525" s="36"/>
      <c r="H525" s="36"/>
      <c r="I525" s="36"/>
      <c r="J525" s="36"/>
      <c r="K525" s="36"/>
      <c r="L525" s="36"/>
      <c r="M525" s="36"/>
      <c r="N525" s="36"/>
      <c r="O525" s="36"/>
      <c r="P525" s="36"/>
      <c r="Q525" s="36"/>
      <c r="R525" s="36"/>
      <c r="S525" s="36"/>
      <c r="T525" s="36"/>
      <c r="U525" s="36"/>
      <c r="V525" s="36"/>
      <c r="W525" s="36"/>
      <c r="X525" s="36"/>
    </row>
    <row r="526" spans="1:24">
      <c r="A526" s="16"/>
      <c r="B526" s="16"/>
      <c r="C526" s="16"/>
      <c r="D526" s="21"/>
      <c r="E526" s="16"/>
      <c r="F526">
        <f t="shared" ref="F526" si="67" xml:space="preserve"> COUNTA(G526:AJ526)</f>
        <v>0</v>
      </c>
      <c r="G526" s="36"/>
      <c r="H526" s="36"/>
      <c r="I526" s="36"/>
      <c r="J526" s="36"/>
      <c r="K526" s="36"/>
      <c r="L526" s="36"/>
      <c r="M526" s="36"/>
      <c r="N526" s="36"/>
      <c r="O526" s="36"/>
      <c r="P526" s="36"/>
      <c r="Q526" s="36"/>
      <c r="R526" s="36"/>
      <c r="S526" s="36"/>
      <c r="T526" s="36"/>
      <c r="U526" s="36"/>
      <c r="V526" s="36"/>
      <c r="W526" s="36"/>
      <c r="X526" s="36"/>
    </row>
    <row r="527" spans="1:24">
      <c r="A527" s="16" t="s">
        <v>554</v>
      </c>
      <c r="B527" s="16" t="s">
        <v>252</v>
      </c>
      <c r="C527" s="16">
        <v>0</v>
      </c>
      <c r="D527" s="21">
        <v>0</v>
      </c>
      <c r="E527" s="16"/>
      <c r="F527">
        <f t="shared" ref="F527" si="68" xml:space="preserve"> COUNTA(G527:AJ527)</f>
        <v>0</v>
      </c>
      <c r="G527" s="36"/>
      <c r="H527" s="36"/>
      <c r="I527" s="36"/>
      <c r="J527" s="36"/>
      <c r="K527" s="36"/>
      <c r="L527" s="36"/>
      <c r="M527" s="36"/>
      <c r="N527" s="36"/>
      <c r="O527" s="36"/>
      <c r="P527" s="36"/>
      <c r="Q527" s="36"/>
      <c r="R527" s="36"/>
      <c r="S527" s="36"/>
      <c r="T527" s="36"/>
      <c r="U527" s="36"/>
      <c r="V527" s="36"/>
      <c r="W527" s="36"/>
      <c r="X527" s="36"/>
    </row>
    <row r="528" spans="1:24">
      <c r="A528" s="16" t="s">
        <v>554</v>
      </c>
      <c r="B528" s="16" t="s">
        <v>252</v>
      </c>
      <c r="C528" s="16">
        <v>3</v>
      </c>
      <c r="D528" s="16" t="s">
        <v>881</v>
      </c>
      <c r="E528" s="16">
        <v>1</v>
      </c>
      <c r="F528">
        <f t="shared" ref="F528:F540" si="69" xml:space="preserve"> COUNTA(G528:AJ528)</f>
        <v>0</v>
      </c>
      <c r="G528" s="36"/>
      <c r="H528" s="36"/>
      <c r="I528" s="36"/>
      <c r="J528" s="36"/>
      <c r="K528" s="36"/>
      <c r="L528" s="36"/>
      <c r="M528" s="36"/>
      <c r="N528" s="36"/>
      <c r="O528" s="36"/>
      <c r="P528" s="36"/>
      <c r="Q528" s="36"/>
      <c r="R528" s="36"/>
      <c r="S528" s="36"/>
      <c r="T528" s="36"/>
      <c r="U528" s="36"/>
      <c r="V528" s="36"/>
      <c r="W528" s="36"/>
      <c r="X528" s="36"/>
    </row>
    <row r="529" spans="1:24">
      <c r="A529" s="16" t="s">
        <v>554</v>
      </c>
      <c r="B529" s="16" t="s">
        <v>252</v>
      </c>
      <c r="C529" s="16">
        <v>3</v>
      </c>
      <c r="D529" s="16" t="s">
        <v>881</v>
      </c>
      <c r="E529" s="16">
        <v>2</v>
      </c>
      <c r="F529">
        <f t="shared" si="69"/>
        <v>0</v>
      </c>
      <c r="G529" s="36"/>
      <c r="H529" s="36"/>
      <c r="I529" s="36"/>
      <c r="J529" s="36"/>
      <c r="K529" s="36"/>
      <c r="L529" s="36"/>
      <c r="M529" s="36"/>
      <c r="N529" s="36"/>
      <c r="O529" s="36"/>
      <c r="P529" s="36"/>
      <c r="Q529" s="36"/>
      <c r="R529" s="36"/>
      <c r="S529" s="36"/>
      <c r="T529" s="36"/>
      <c r="U529" s="36"/>
      <c r="V529" s="36"/>
      <c r="W529" s="36"/>
      <c r="X529" s="36"/>
    </row>
    <row r="530" spans="1:24">
      <c r="A530" s="16" t="s">
        <v>554</v>
      </c>
      <c r="B530" s="16" t="s">
        <v>252</v>
      </c>
      <c r="C530" s="16">
        <v>3</v>
      </c>
      <c r="D530" s="16" t="s">
        <v>881</v>
      </c>
      <c r="E530" s="16">
        <v>3</v>
      </c>
      <c r="F530">
        <f t="shared" si="69"/>
        <v>0</v>
      </c>
      <c r="G530" s="36"/>
      <c r="H530" s="36"/>
      <c r="I530" s="36"/>
      <c r="J530" s="36"/>
      <c r="K530" s="36"/>
      <c r="L530" s="36"/>
      <c r="M530" s="36"/>
      <c r="N530" s="36"/>
      <c r="O530" s="36"/>
      <c r="P530" s="36"/>
      <c r="Q530" s="36"/>
      <c r="R530" s="36"/>
      <c r="S530" s="36"/>
      <c r="T530" s="36"/>
      <c r="U530" s="36"/>
      <c r="V530" s="36"/>
      <c r="W530" s="36"/>
      <c r="X530" s="36"/>
    </row>
    <row r="531" spans="1:24">
      <c r="A531" s="16" t="s">
        <v>554</v>
      </c>
      <c r="B531" s="16" t="s">
        <v>252</v>
      </c>
      <c r="C531" s="16">
        <v>3</v>
      </c>
      <c r="D531" s="16" t="s">
        <v>881</v>
      </c>
      <c r="E531" s="16">
        <v>4</v>
      </c>
      <c r="F531">
        <f t="shared" si="69"/>
        <v>0</v>
      </c>
      <c r="G531" s="36"/>
      <c r="H531" s="36"/>
      <c r="I531" s="36"/>
      <c r="J531" s="36"/>
      <c r="K531" s="36"/>
      <c r="L531" s="36"/>
      <c r="M531" s="36"/>
      <c r="N531" s="36"/>
      <c r="O531" s="36"/>
      <c r="P531" s="36"/>
      <c r="Q531" s="36"/>
      <c r="R531" s="36"/>
      <c r="S531" s="36"/>
      <c r="T531" s="36"/>
      <c r="U531" s="36"/>
      <c r="V531" s="36"/>
      <c r="W531" s="36"/>
      <c r="X531" s="36"/>
    </row>
    <row r="532" spans="1:24">
      <c r="A532" s="16" t="s">
        <v>554</v>
      </c>
      <c r="B532" s="16" t="s">
        <v>252</v>
      </c>
      <c r="C532" s="16">
        <v>3</v>
      </c>
      <c r="D532" s="16" t="s">
        <v>881</v>
      </c>
      <c r="E532" s="16">
        <v>5</v>
      </c>
      <c r="F532">
        <f t="shared" si="69"/>
        <v>0</v>
      </c>
      <c r="G532" s="36"/>
      <c r="H532" s="36"/>
      <c r="I532" s="36"/>
      <c r="J532" s="36"/>
      <c r="K532" s="36"/>
      <c r="L532" s="36"/>
      <c r="M532" s="36"/>
      <c r="N532" s="36"/>
      <c r="O532" s="36"/>
      <c r="P532" s="36"/>
      <c r="Q532" s="36"/>
      <c r="R532" s="36"/>
      <c r="S532" s="36"/>
      <c r="T532" s="36"/>
      <c r="U532" s="36"/>
      <c r="V532" s="36"/>
      <c r="W532" s="36"/>
      <c r="X532" s="36"/>
    </row>
    <row r="533" spans="1:24">
      <c r="A533" s="16" t="s">
        <v>554</v>
      </c>
      <c r="B533" s="16" t="s">
        <v>252</v>
      </c>
      <c r="C533" s="16">
        <v>3</v>
      </c>
      <c r="D533" s="16" t="s">
        <v>882</v>
      </c>
      <c r="E533" s="16">
        <v>6</v>
      </c>
      <c r="F533">
        <f t="shared" si="69"/>
        <v>0</v>
      </c>
      <c r="G533" s="36"/>
      <c r="H533" s="36"/>
      <c r="I533" s="36"/>
      <c r="J533" s="36"/>
      <c r="K533" s="36"/>
      <c r="L533" s="36"/>
      <c r="M533" s="36"/>
      <c r="N533" s="36"/>
      <c r="O533" s="36"/>
      <c r="P533" s="36"/>
      <c r="Q533" s="36"/>
      <c r="R533" s="36"/>
      <c r="S533" s="36"/>
      <c r="T533" s="36"/>
      <c r="U533" s="36"/>
      <c r="V533" s="36"/>
      <c r="W533" s="36"/>
      <c r="X533" s="36"/>
    </row>
    <row r="534" spans="1:24">
      <c r="A534" s="16" t="s">
        <v>554</v>
      </c>
      <c r="B534" s="16" t="s">
        <v>252</v>
      </c>
      <c r="C534" s="16">
        <v>3</v>
      </c>
      <c r="D534" s="16" t="s">
        <v>881</v>
      </c>
      <c r="E534" s="16">
        <v>7</v>
      </c>
      <c r="F534">
        <f t="shared" si="69"/>
        <v>0</v>
      </c>
      <c r="G534" s="36"/>
      <c r="H534" s="36"/>
      <c r="I534" s="36"/>
      <c r="J534" s="36"/>
      <c r="K534" s="36"/>
      <c r="L534" s="36"/>
      <c r="M534" s="36"/>
      <c r="N534" s="36"/>
      <c r="O534" s="36"/>
      <c r="P534" s="36"/>
      <c r="Q534" s="36"/>
      <c r="R534" s="36"/>
      <c r="S534" s="36"/>
      <c r="T534" s="36"/>
      <c r="U534" s="36"/>
      <c r="V534" s="36"/>
      <c r="W534" s="36"/>
      <c r="X534" s="36"/>
    </row>
    <row r="535" spans="1:24">
      <c r="A535" s="16" t="s">
        <v>554</v>
      </c>
      <c r="B535" s="16" t="s">
        <v>252</v>
      </c>
      <c r="C535" s="16">
        <v>3</v>
      </c>
      <c r="D535" s="16" t="s">
        <v>881</v>
      </c>
      <c r="E535" s="16">
        <v>8</v>
      </c>
      <c r="F535">
        <f t="shared" si="69"/>
        <v>0</v>
      </c>
      <c r="G535" s="36"/>
      <c r="H535" s="36"/>
      <c r="I535" s="36"/>
      <c r="J535" s="36"/>
      <c r="K535" s="36"/>
      <c r="L535" s="36"/>
      <c r="M535" s="36"/>
      <c r="N535" s="36"/>
      <c r="O535" s="36"/>
      <c r="P535" s="36"/>
      <c r="Q535" s="36"/>
      <c r="R535" s="36"/>
      <c r="S535" s="36"/>
      <c r="T535" s="36"/>
      <c r="U535" s="36"/>
      <c r="V535" s="36"/>
      <c r="W535" s="36"/>
      <c r="X535" s="36"/>
    </row>
    <row r="536" spans="1:24">
      <c r="A536" s="16" t="s">
        <v>554</v>
      </c>
      <c r="B536" s="16" t="s">
        <v>252</v>
      </c>
      <c r="C536" s="16">
        <v>3</v>
      </c>
      <c r="D536" s="16" t="s">
        <v>882</v>
      </c>
      <c r="E536" s="16">
        <v>9</v>
      </c>
      <c r="F536">
        <f t="shared" si="69"/>
        <v>0</v>
      </c>
      <c r="G536" s="36"/>
      <c r="H536" s="36"/>
      <c r="I536" s="36"/>
      <c r="J536" s="36"/>
      <c r="K536" s="36"/>
      <c r="L536" s="36"/>
      <c r="M536" s="36"/>
      <c r="N536" s="36"/>
      <c r="O536" s="36"/>
      <c r="P536" s="36"/>
      <c r="Q536" s="36"/>
      <c r="R536" s="36"/>
      <c r="S536" s="36"/>
      <c r="T536" s="36"/>
      <c r="U536" s="36"/>
      <c r="V536" s="36"/>
      <c r="W536" s="36"/>
      <c r="X536" s="36"/>
    </row>
    <row r="537" spans="1:24">
      <c r="A537" s="16" t="s">
        <v>554</v>
      </c>
      <c r="B537" s="16" t="s">
        <v>252</v>
      </c>
      <c r="C537" s="16">
        <v>3</v>
      </c>
      <c r="D537" s="16" t="s">
        <v>882</v>
      </c>
      <c r="E537" s="16">
        <v>10</v>
      </c>
      <c r="F537">
        <f t="shared" si="69"/>
        <v>0</v>
      </c>
      <c r="G537" s="36"/>
      <c r="H537" s="36"/>
      <c r="I537" s="36"/>
      <c r="J537" s="36"/>
      <c r="K537" s="36"/>
      <c r="L537" s="36"/>
      <c r="M537" s="36"/>
      <c r="N537" s="36"/>
      <c r="O537" s="36"/>
      <c r="P537" s="36"/>
      <c r="Q537" s="36"/>
      <c r="R537" s="36"/>
      <c r="S537" s="36"/>
      <c r="T537" s="36"/>
      <c r="U537" s="36"/>
      <c r="V537" s="36"/>
      <c r="W537" s="36"/>
      <c r="X537" s="36"/>
    </row>
    <row r="538" spans="1:24">
      <c r="A538" s="16" t="s">
        <v>554</v>
      </c>
      <c r="B538" s="16" t="s">
        <v>252</v>
      </c>
      <c r="C538" s="16">
        <v>3</v>
      </c>
      <c r="D538" s="16" t="s">
        <v>880</v>
      </c>
      <c r="E538" s="16">
        <v>11</v>
      </c>
      <c r="F538">
        <f t="shared" si="69"/>
        <v>0</v>
      </c>
      <c r="G538" s="36"/>
      <c r="H538" s="36"/>
      <c r="I538" s="36"/>
      <c r="J538" s="36"/>
      <c r="K538" s="36"/>
      <c r="L538" s="36"/>
      <c r="M538" s="36"/>
      <c r="N538" s="36"/>
      <c r="O538" s="36"/>
      <c r="P538" s="36"/>
      <c r="Q538" s="36"/>
      <c r="R538" s="36"/>
      <c r="S538" s="36"/>
      <c r="T538" s="36"/>
      <c r="U538" s="36"/>
      <c r="V538" s="36"/>
      <c r="W538" s="36"/>
      <c r="X538" s="36"/>
    </row>
    <row r="539" spans="1:24">
      <c r="A539" s="16" t="s">
        <v>554</v>
      </c>
      <c r="B539" s="16" t="s">
        <v>252</v>
      </c>
      <c r="C539" s="16">
        <v>3</v>
      </c>
      <c r="D539" s="16" t="s">
        <v>880</v>
      </c>
      <c r="E539" s="16">
        <v>12</v>
      </c>
      <c r="F539">
        <f t="shared" si="69"/>
        <v>0</v>
      </c>
      <c r="G539" s="36"/>
      <c r="H539" s="36"/>
      <c r="I539" s="36"/>
      <c r="J539" s="36"/>
      <c r="K539" s="36"/>
      <c r="L539" s="36"/>
      <c r="M539" s="36"/>
      <c r="N539" s="36"/>
      <c r="O539" s="36"/>
      <c r="P539" s="36"/>
      <c r="Q539" s="36"/>
      <c r="R539" s="36"/>
      <c r="S539" s="36"/>
      <c r="T539" s="36"/>
      <c r="U539" s="36"/>
      <c r="V539" s="36"/>
      <c r="W539" s="36"/>
      <c r="X539" s="36"/>
    </row>
    <row r="540" spans="1:24">
      <c r="A540" s="16" t="s">
        <v>554</v>
      </c>
      <c r="B540" s="16" t="s">
        <v>252</v>
      </c>
      <c r="C540" s="16">
        <v>3</v>
      </c>
      <c r="D540" s="16" t="s">
        <v>880</v>
      </c>
      <c r="E540" s="16">
        <v>13</v>
      </c>
      <c r="F540">
        <f t="shared" si="69"/>
        <v>0</v>
      </c>
      <c r="G540" s="36"/>
      <c r="H540" s="36"/>
      <c r="I540" s="36"/>
      <c r="J540" s="36"/>
      <c r="K540" s="36"/>
      <c r="L540" s="36"/>
      <c r="M540" s="36"/>
      <c r="N540" s="36"/>
      <c r="O540" s="36"/>
      <c r="P540" s="36"/>
      <c r="Q540" s="36"/>
      <c r="R540" s="36"/>
      <c r="S540" s="36"/>
      <c r="T540" s="36"/>
      <c r="U540" s="36"/>
      <c r="V540" s="36"/>
      <c r="W540" s="36"/>
      <c r="X540" s="36"/>
    </row>
    <row r="541" spans="1:24">
      <c r="A541" s="16"/>
      <c r="B541" s="16"/>
      <c r="C541" s="16"/>
      <c r="D541" s="14"/>
      <c r="E541" s="16"/>
      <c r="F541">
        <f t="shared" ref="F541:F542" si="70" xml:space="preserve"> COUNTA(G541:AJ541)</f>
        <v>0</v>
      </c>
      <c r="G541" s="36"/>
      <c r="H541" s="36"/>
      <c r="I541" s="36"/>
      <c r="J541" s="36"/>
      <c r="K541" s="36"/>
      <c r="L541" s="36"/>
      <c r="M541" s="36"/>
      <c r="N541" s="36"/>
      <c r="O541" s="36"/>
      <c r="P541" s="36"/>
      <c r="Q541" s="36"/>
      <c r="R541" s="36"/>
      <c r="S541" s="36"/>
      <c r="T541" s="36"/>
      <c r="U541" s="36"/>
      <c r="V541" s="36"/>
      <c r="W541" s="36"/>
      <c r="X541" s="36"/>
    </row>
    <row r="542" spans="1:24">
      <c r="A542" s="16" t="s">
        <v>554</v>
      </c>
      <c r="B542" s="16" t="s">
        <v>99</v>
      </c>
      <c r="C542" s="16">
        <v>0</v>
      </c>
      <c r="D542" s="21">
        <v>0</v>
      </c>
      <c r="E542" s="16"/>
      <c r="F542">
        <f t="shared" si="70"/>
        <v>0</v>
      </c>
      <c r="G542" s="36"/>
      <c r="H542" s="36"/>
      <c r="I542" s="36"/>
      <c r="J542" s="36"/>
      <c r="K542" s="36"/>
      <c r="L542" s="36"/>
      <c r="M542" s="36"/>
      <c r="N542" s="36"/>
      <c r="O542" s="36"/>
      <c r="P542" s="36"/>
      <c r="Q542" s="36"/>
      <c r="R542" s="36"/>
      <c r="S542" s="36"/>
      <c r="T542" s="36"/>
      <c r="U542" s="36"/>
      <c r="V542" s="36"/>
      <c r="W542" s="36"/>
      <c r="X542" s="36"/>
    </row>
    <row r="543" spans="1:24">
      <c r="A543" s="16" t="s">
        <v>554</v>
      </c>
      <c r="B543" s="16" t="s">
        <v>99</v>
      </c>
      <c r="C543" s="16">
        <v>3</v>
      </c>
      <c r="D543" s="16" t="s">
        <v>881</v>
      </c>
      <c r="E543" s="16">
        <v>1</v>
      </c>
      <c r="F543">
        <f t="shared" ref="F543:F548" si="71" xml:space="preserve"> COUNTA(G543:AJ543)</f>
        <v>0</v>
      </c>
      <c r="G543" s="36"/>
      <c r="H543" s="36"/>
      <c r="I543" s="36"/>
      <c r="J543" s="36"/>
      <c r="K543" s="36"/>
      <c r="L543" s="36"/>
      <c r="M543" s="36"/>
      <c r="N543" s="36"/>
      <c r="O543" s="36"/>
      <c r="P543" s="36"/>
      <c r="Q543" s="36"/>
      <c r="R543" s="36"/>
      <c r="S543" s="36"/>
      <c r="T543" s="36"/>
      <c r="U543" s="36"/>
      <c r="V543" s="36"/>
      <c r="W543" s="36"/>
      <c r="X543" s="36"/>
    </row>
    <row r="544" spans="1:24">
      <c r="A544" s="16" t="s">
        <v>554</v>
      </c>
      <c r="B544" s="16" t="s">
        <v>99</v>
      </c>
      <c r="C544" s="16">
        <v>3</v>
      </c>
      <c r="D544" s="16" t="s">
        <v>881</v>
      </c>
      <c r="E544" s="16">
        <v>2</v>
      </c>
      <c r="F544">
        <f t="shared" si="71"/>
        <v>2</v>
      </c>
      <c r="G544" s="36"/>
      <c r="H544" s="36"/>
      <c r="I544" s="36"/>
      <c r="J544" s="36"/>
      <c r="K544" s="36"/>
      <c r="L544" s="36"/>
      <c r="M544" s="36"/>
      <c r="N544" s="36"/>
      <c r="O544" s="36"/>
      <c r="P544" s="36" t="s">
        <v>1299</v>
      </c>
      <c r="Q544" s="36"/>
      <c r="R544" s="36"/>
      <c r="S544" s="36"/>
      <c r="T544" s="36"/>
      <c r="U544" s="36"/>
      <c r="V544" s="36" t="s">
        <v>1299</v>
      </c>
      <c r="W544" s="36"/>
      <c r="X544" s="36"/>
    </row>
    <row r="545" spans="1:24">
      <c r="A545" s="16" t="s">
        <v>554</v>
      </c>
      <c r="B545" s="16" t="s">
        <v>99</v>
      </c>
      <c r="C545" s="16">
        <v>3</v>
      </c>
      <c r="D545" s="16" t="s">
        <v>882</v>
      </c>
      <c r="E545" s="16">
        <v>3</v>
      </c>
      <c r="F545">
        <f t="shared" si="71"/>
        <v>2</v>
      </c>
      <c r="G545" s="36"/>
      <c r="H545" s="36"/>
      <c r="I545" s="36"/>
      <c r="J545" s="36"/>
      <c r="K545" s="36"/>
      <c r="L545" s="36"/>
      <c r="M545" s="36"/>
      <c r="N545" s="36"/>
      <c r="O545" s="36"/>
      <c r="P545" s="36" t="s">
        <v>1299</v>
      </c>
      <c r="Q545" s="36"/>
      <c r="R545" s="36"/>
      <c r="S545" s="36"/>
      <c r="T545" s="36"/>
      <c r="U545" s="36"/>
      <c r="V545" s="36"/>
      <c r="W545" s="36" t="s">
        <v>1299</v>
      </c>
      <c r="X545" s="36"/>
    </row>
    <row r="546" spans="1:24">
      <c r="A546" s="16" t="s">
        <v>554</v>
      </c>
      <c r="B546" s="16" t="s">
        <v>99</v>
      </c>
      <c r="C546" s="16">
        <v>3</v>
      </c>
      <c r="D546" s="16" t="s">
        <v>881</v>
      </c>
      <c r="E546" s="16">
        <v>4</v>
      </c>
      <c r="F546">
        <f t="shared" si="71"/>
        <v>0</v>
      </c>
      <c r="G546" s="36"/>
      <c r="H546" s="36"/>
      <c r="I546" s="36"/>
      <c r="J546" s="36"/>
      <c r="K546" s="36"/>
      <c r="L546" s="36"/>
      <c r="M546" s="36"/>
      <c r="N546" s="36"/>
      <c r="O546" s="36"/>
      <c r="P546" s="36"/>
      <c r="Q546" s="36"/>
      <c r="R546" s="36"/>
      <c r="S546" s="36"/>
      <c r="T546" s="36"/>
      <c r="U546" s="36"/>
      <c r="V546" s="36"/>
      <c r="W546" s="36"/>
      <c r="X546" s="36"/>
    </row>
    <row r="547" spans="1:24">
      <c r="A547" s="16" t="s">
        <v>554</v>
      </c>
      <c r="B547" s="16" t="s">
        <v>99</v>
      </c>
      <c r="C547" s="16">
        <v>3</v>
      </c>
      <c r="D547" s="16" t="s">
        <v>881</v>
      </c>
      <c r="E547" s="16">
        <v>5</v>
      </c>
      <c r="F547">
        <f t="shared" si="71"/>
        <v>2</v>
      </c>
      <c r="G547" s="36"/>
      <c r="H547" s="36"/>
      <c r="I547" s="36"/>
      <c r="J547" s="36"/>
      <c r="K547" s="36"/>
      <c r="L547" s="36"/>
      <c r="M547" s="36"/>
      <c r="N547" s="36"/>
      <c r="O547" s="36"/>
      <c r="P547" s="36" t="s">
        <v>1299</v>
      </c>
      <c r="Q547" s="36"/>
      <c r="R547" s="36"/>
      <c r="S547" s="36"/>
      <c r="T547" s="36"/>
      <c r="U547" s="36"/>
      <c r="V547" s="36" t="s">
        <v>1299</v>
      </c>
      <c r="W547" s="36"/>
      <c r="X547" s="36"/>
    </row>
    <row r="548" spans="1:24">
      <c r="A548" s="16" t="s">
        <v>554</v>
      </c>
      <c r="B548" s="16" t="s">
        <v>99</v>
      </c>
      <c r="C548" s="16">
        <v>3</v>
      </c>
      <c r="D548" s="16" t="s">
        <v>881</v>
      </c>
      <c r="E548" s="16">
        <v>6</v>
      </c>
      <c r="F548">
        <f t="shared" si="71"/>
        <v>0</v>
      </c>
      <c r="G548" s="36"/>
      <c r="H548" s="36"/>
      <c r="I548" s="36"/>
      <c r="J548" s="36"/>
      <c r="K548" s="36"/>
      <c r="L548" s="36"/>
      <c r="M548" s="36"/>
      <c r="N548" s="36"/>
      <c r="O548" s="36"/>
      <c r="P548" s="36"/>
      <c r="Q548" s="36"/>
      <c r="R548" s="36"/>
      <c r="S548" s="36"/>
      <c r="T548" s="36"/>
      <c r="U548" s="36"/>
      <c r="V548" s="36"/>
      <c r="W548" s="36"/>
      <c r="X548" s="36"/>
    </row>
    <row r="549" spans="1:24">
      <c r="A549" s="16"/>
      <c r="B549" s="16"/>
      <c r="C549" s="16"/>
      <c r="D549" s="21"/>
      <c r="E549" s="16"/>
      <c r="F549">
        <f t="shared" ref="F549:F550" si="72" xml:space="preserve"> COUNTA(G549:AJ549)</f>
        <v>0</v>
      </c>
      <c r="G549" s="36"/>
      <c r="H549" s="36"/>
      <c r="I549" s="36"/>
      <c r="J549" s="36"/>
      <c r="K549" s="36"/>
      <c r="L549" s="36"/>
      <c r="M549" s="36"/>
      <c r="N549" s="36"/>
      <c r="O549" s="36"/>
      <c r="P549" s="36"/>
      <c r="Q549" s="36"/>
      <c r="R549" s="36"/>
      <c r="S549" s="36"/>
      <c r="T549" s="36"/>
      <c r="U549" s="36"/>
      <c r="V549" s="36"/>
      <c r="W549" s="36"/>
      <c r="X549" s="36"/>
    </row>
    <row r="550" spans="1:24">
      <c r="A550" s="16" t="s">
        <v>554</v>
      </c>
      <c r="B550" s="16" t="s">
        <v>344</v>
      </c>
      <c r="C550" s="16">
        <v>0</v>
      </c>
      <c r="D550" s="21">
        <v>0</v>
      </c>
      <c r="E550" s="16"/>
      <c r="F550">
        <f t="shared" si="72"/>
        <v>0</v>
      </c>
      <c r="G550" s="36"/>
      <c r="H550" s="36"/>
      <c r="I550" s="36"/>
      <c r="J550" s="36"/>
      <c r="K550" s="36"/>
      <c r="L550" s="36"/>
      <c r="M550" s="36"/>
      <c r="N550" s="36"/>
      <c r="O550" s="36"/>
      <c r="P550" s="36"/>
      <c r="Q550" s="36"/>
      <c r="R550" s="36"/>
      <c r="S550" s="36"/>
      <c r="T550" s="36"/>
      <c r="U550" s="36"/>
      <c r="V550" s="36"/>
      <c r="W550" s="36"/>
      <c r="X550" s="36"/>
    </row>
    <row r="551" spans="1:24">
      <c r="A551" s="16" t="s">
        <v>554</v>
      </c>
      <c r="B551" s="16" t="s">
        <v>344</v>
      </c>
      <c r="C551" s="16">
        <v>3</v>
      </c>
      <c r="D551" s="16" t="s">
        <v>881</v>
      </c>
      <c r="E551" s="16">
        <v>1</v>
      </c>
      <c r="F551">
        <f t="shared" ref="F551:F557" si="73" xml:space="preserve"> COUNTA(G551:AJ551)</f>
        <v>2</v>
      </c>
      <c r="G551" s="36"/>
      <c r="H551" s="36"/>
      <c r="I551" s="36"/>
      <c r="J551" s="36"/>
      <c r="K551" s="36"/>
      <c r="L551" s="36"/>
      <c r="M551" s="36"/>
      <c r="N551" s="36"/>
      <c r="O551" s="36"/>
      <c r="P551" s="36" t="s">
        <v>1299</v>
      </c>
      <c r="Q551" s="36"/>
      <c r="R551" s="36"/>
      <c r="S551" s="36"/>
      <c r="T551" s="36"/>
      <c r="U551" s="36"/>
      <c r="V551" s="36" t="s">
        <v>1299</v>
      </c>
      <c r="W551" s="36"/>
      <c r="X551" s="36"/>
    </row>
    <row r="552" spans="1:24">
      <c r="A552" s="16" t="s">
        <v>554</v>
      </c>
      <c r="B552" s="16" t="s">
        <v>344</v>
      </c>
      <c r="C552" s="16">
        <v>3</v>
      </c>
      <c r="D552" s="16" t="s">
        <v>880</v>
      </c>
      <c r="E552" s="16">
        <v>2</v>
      </c>
      <c r="F552">
        <f t="shared" si="73"/>
        <v>0</v>
      </c>
      <c r="G552" s="36"/>
      <c r="H552" s="36"/>
      <c r="I552" s="36"/>
      <c r="J552" s="36"/>
      <c r="K552" s="36"/>
      <c r="L552" s="36"/>
      <c r="M552" s="36"/>
      <c r="N552" s="36"/>
      <c r="O552" s="36"/>
      <c r="P552" s="36"/>
      <c r="Q552" s="36"/>
      <c r="R552" s="36"/>
      <c r="S552" s="36"/>
      <c r="T552" s="36"/>
      <c r="U552" s="36"/>
      <c r="V552" s="36"/>
      <c r="W552" s="36"/>
      <c r="X552" s="36"/>
    </row>
    <row r="553" spans="1:24">
      <c r="A553" s="16" t="s">
        <v>554</v>
      </c>
      <c r="B553" s="16" t="s">
        <v>344</v>
      </c>
      <c r="C553" s="16">
        <v>3</v>
      </c>
      <c r="D553" s="16" t="s">
        <v>880</v>
      </c>
      <c r="E553" s="16">
        <v>3</v>
      </c>
      <c r="F553">
        <f t="shared" si="73"/>
        <v>0</v>
      </c>
      <c r="G553" s="36"/>
      <c r="H553" s="36"/>
      <c r="I553" s="36"/>
      <c r="J553" s="36"/>
      <c r="K553" s="36"/>
      <c r="L553" s="36"/>
      <c r="M553" s="36"/>
      <c r="N553" s="36"/>
      <c r="O553" s="36"/>
      <c r="P553" s="36"/>
      <c r="Q553" s="36"/>
      <c r="R553" s="36"/>
      <c r="S553" s="36"/>
      <c r="T553" s="36"/>
      <c r="U553" s="36"/>
      <c r="V553" s="36"/>
      <c r="W553" s="36"/>
      <c r="X553" s="36"/>
    </row>
    <row r="554" spans="1:24">
      <c r="A554" s="16" t="s">
        <v>554</v>
      </c>
      <c r="B554" s="16" t="s">
        <v>344</v>
      </c>
      <c r="C554" s="16">
        <v>3</v>
      </c>
      <c r="D554" s="16" t="s">
        <v>882</v>
      </c>
      <c r="E554" s="16">
        <v>4</v>
      </c>
      <c r="F554">
        <f t="shared" si="73"/>
        <v>0</v>
      </c>
      <c r="G554" s="36"/>
      <c r="H554" s="36"/>
      <c r="I554" s="36"/>
      <c r="J554" s="36"/>
      <c r="K554" s="36"/>
      <c r="L554" s="36"/>
      <c r="M554" s="36"/>
      <c r="N554" s="36"/>
      <c r="O554" s="36"/>
      <c r="P554" s="36"/>
      <c r="Q554" s="36"/>
      <c r="R554" s="36"/>
      <c r="S554" s="36"/>
      <c r="T554" s="36"/>
      <c r="U554" s="36"/>
      <c r="V554" s="36"/>
      <c r="W554" s="36"/>
      <c r="X554" s="36"/>
    </row>
    <row r="555" spans="1:24">
      <c r="A555" s="16" t="s">
        <v>554</v>
      </c>
      <c r="B555" s="16" t="s">
        <v>344</v>
      </c>
      <c r="C555" s="16">
        <v>3</v>
      </c>
      <c r="D555" s="16" t="s">
        <v>882</v>
      </c>
      <c r="E555" s="16">
        <v>5</v>
      </c>
      <c r="F555">
        <f t="shared" si="73"/>
        <v>0</v>
      </c>
      <c r="G555" s="36"/>
      <c r="H555" s="36"/>
      <c r="I555" s="36"/>
      <c r="J555" s="36"/>
      <c r="K555" s="36"/>
      <c r="L555" s="36"/>
      <c r="M555" s="36"/>
      <c r="N555" s="36"/>
      <c r="O555" s="36"/>
      <c r="P555" s="36"/>
      <c r="Q555" s="36"/>
      <c r="R555" s="36"/>
      <c r="S555" s="36"/>
      <c r="T555" s="36"/>
      <c r="U555" s="36"/>
      <c r="V555" s="36"/>
      <c r="W555" s="36"/>
      <c r="X555" s="36"/>
    </row>
    <row r="556" spans="1:24">
      <c r="A556" s="16" t="s">
        <v>554</v>
      </c>
      <c r="B556" s="16" t="s">
        <v>344</v>
      </c>
      <c r="C556" s="16">
        <v>3</v>
      </c>
      <c r="D556" s="16" t="s">
        <v>882</v>
      </c>
      <c r="E556" s="16">
        <v>6</v>
      </c>
      <c r="F556">
        <f t="shared" si="73"/>
        <v>0</v>
      </c>
      <c r="G556" s="36"/>
      <c r="H556" s="36"/>
      <c r="I556" s="36"/>
      <c r="J556" s="36"/>
      <c r="K556" s="36"/>
      <c r="L556" s="36"/>
      <c r="M556" s="36"/>
      <c r="N556" s="36"/>
      <c r="O556" s="36"/>
      <c r="P556" s="36"/>
      <c r="Q556" s="36"/>
      <c r="R556" s="36"/>
      <c r="S556" s="36"/>
      <c r="T556" s="36"/>
      <c r="U556" s="36"/>
      <c r="V556" s="36"/>
      <c r="W556" s="36"/>
      <c r="X556" s="36"/>
    </row>
    <row r="557" spans="1:24">
      <c r="A557" s="16" t="s">
        <v>554</v>
      </c>
      <c r="B557" s="16" t="s">
        <v>344</v>
      </c>
      <c r="C557" s="16">
        <v>3</v>
      </c>
      <c r="D557" s="16" t="s">
        <v>882</v>
      </c>
      <c r="E557" s="16">
        <v>7</v>
      </c>
      <c r="F557">
        <f t="shared" si="73"/>
        <v>0</v>
      </c>
      <c r="G557" s="36"/>
      <c r="H557" s="36"/>
      <c r="I557" s="36"/>
      <c r="J557" s="36"/>
      <c r="K557" s="36"/>
      <c r="L557" s="36"/>
      <c r="M557" s="36"/>
      <c r="N557" s="36"/>
      <c r="O557" s="36"/>
      <c r="P557" s="36"/>
      <c r="Q557" s="36"/>
      <c r="R557" s="36"/>
      <c r="S557" s="36"/>
      <c r="T557" s="36"/>
      <c r="U557" s="36"/>
      <c r="V557" s="36"/>
      <c r="W557" s="36"/>
      <c r="X557" s="36"/>
    </row>
    <row r="558" spans="1:24">
      <c r="A558" s="16"/>
      <c r="B558" s="16"/>
      <c r="C558" s="16"/>
      <c r="D558" s="14"/>
      <c r="E558" s="16"/>
      <c r="F558">
        <f t="shared" ref="F558" si="74" xml:space="preserve"> COUNTA(G558:AJ558)</f>
        <v>0</v>
      </c>
      <c r="G558" s="36"/>
      <c r="H558" s="36"/>
      <c r="I558" s="36"/>
      <c r="J558" s="36"/>
      <c r="K558" s="36"/>
      <c r="L558" s="36"/>
      <c r="M558" s="36"/>
      <c r="N558" s="36"/>
      <c r="O558" s="36"/>
      <c r="P558" s="36"/>
      <c r="Q558" s="36"/>
      <c r="R558" s="36"/>
      <c r="S558" s="36"/>
      <c r="T558" s="36"/>
      <c r="U558" s="36"/>
      <c r="V558" s="36"/>
      <c r="W558" s="36"/>
      <c r="X558" s="36"/>
    </row>
    <row r="559" spans="1:24">
      <c r="A559" s="16" t="s">
        <v>554</v>
      </c>
      <c r="B559" s="16" t="s">
        <v>578</v>
      </c>
      <c r="C559" s="16">
        <v>0</v>
      </c>
      <c r="D559" s="21">
        <v>0</v>
      </c>
      <c r="E559" s="16"/>
      <c r="F559">
        <f t="shared" ref="F559:F566" si="75" xml:space="preserve"> COUNTA(G559:AJ559)</f>
        <v>0</v>
      </c>
      <c r="G559" s="36"/>
      <c r="H559" s="36"/>
      <c r="I559" s="36"/>
      <c r="J559" s="36"/>
      <c r="K559" s="36"/>
      <c r="L559" s="36"/>
      <c r="M559" s="36"/>
      <c r="N559" s="36"/>
      <c r="O559" s="36"/>
      <c r="P559" s="36"/>
      <c r="Q559" s="36"/>
      <c r="R559" s="36"/>
      <c r="S559" s="36"/>
      <c r="T559" s="36"/>
      <c r="U559" s="36"/>
      <c r="V559" s="36"/>
      <c r="W559" s="36"/>
      <c r="X559" s="36"/>
    </row>
    <row r="560" spans="1:24">
      <c r="A560" s="16" t="s">
        <v>554</v>
      </c>
      <c r="B560" s="16" t="s">
        <v>578</v>
      </c>
      <c r="C560" s="16">
        <v>3</v>
      </c>
      <c r="D560" s="16" t="s">
        <v>880</v>
      </c>
      <c r="E560" s="16">
        <v>1</v>
      </c>
      <c r="F560">
        <f xml:space="preserve"> COUNTA(G560:AJ560)</f>
        <v>0</v>
      </c>
      <c r="G560" s="36"/>
      <c r="H560" s="36"/>
      <c r="I560" s="36"/>
      <c r="J560" s="36"/>
      <c r="K560" s="36"/>
      <c r="L560" s="36"/>
      <c r="M560" s="36"/>
      <c r="N560" s="36"/>
      <c r="O560" s="36"/>
      <c r="P560" s="36"/>
      <c r="Q560" s="36"/>
      <c r="R560" s="36"/>
      <c r="S560" s="36"/>
      <c r="T560" s="36"/>
      <c r="U560" s="36"/>
      <c r="V560" s="36"/>
      <c r="W560" s="36"/>
      <c r="X560" s="36"/>
    </row>
    <row r="561" spans="1:24">
      <c r="A561" s="16" t="s">
        <v>554</v>
      </c>
      <c r="B561" s="16" t="s">
        <v>578</v>
      </c>
      <c r="C561" s="16">
        <v>3</v>
      </c>
      <c r="D561" s="16" t="s">
        <v>882</v>
      </c>
      <c r="E561" s="16">
        <v>2</v>
      </c>
      <c r="F561">
        <f xml:space="preserve"> COUNTA(G561:AJ561)</f>
        <v>0</v>
      </c>
      <c r="G561" s="36"/>
      <c r="H561" s="36"/>
      <c r="I561" s="36"/>
      <c r="J561" s="36"/>
      <c r="K561" s="36"/>
      <c r="L561" s="36"/>
      <c r="M561" s="36"/>
      <c r="N561" s="36"/>
      <c r="O561" s="36"/>
      <c r="P561" s="36"/>
      <c r="Q561" s="36"/>
      <c r="R561" s="36"/>
      <c r="S561" s="36"/>
      <c r="T561" s="36"/>
      <c r="U561" s="36"/>
      <c r="V561" s="36"/>
      <c r="W561" s="36"/>
      <c r="X561" s="36"/>
    </row>
    <row r="562" spans="1:24">
      <c r="A562" s="16" t="s">
        <v>554</v>
      </c>
      <c r="B562" s="16" t="s">
        <v>578</v>
      </c>
      <c r="C562" s="16">
        <v>3</v>
      </c>
      <c r="D562" s="16" t="s">
        <v>880</v>
      </c>
      <c r="E562" s="16">
        <v>3</v>
      </c>
      <c r="F562">
        <f xml:space="preserve"> COUNTA(G562:AJ562)</f>
        <v>0</v>
      </c>
      <c r="G562" s="36"/>
      <c r="H562" s="36"/>
      <c r="I562" s="36"/>
      <c r="J562" s="36"/>
      <c r="K562" s="36"/>
      <c r="L562" s="36"/>
      <c r="M562" s="36"/>
      <c r="N562" s="36"/>
      <c r="O562" s="36"/>
      <c r="P562" s="36"/>
      <c r="Q562" s="36"/>
      <c r="R562" s="36"/>
      <c r="S562" s="36"/>
      <c r="T562" s="36"/>
      <c r="U562" s="36"/>
      <c r="V562" s="36"/>
      <c r="W562" s="36"/>
      <c r="X562" s="36"/>
    </row>
    <row r="563" spans="1:24">
      <c r="A563" s="16" t="s">
        <v>554</v>
      </c>
      <c r="B563" s="16" t="s">
        <v>578</v>
      </c>
      <c r="C563" s="16">
        <v>3</v>
      </c>
      <c r="D563" s="16" t="s">
        <v>880</v>
      </c>
      <c r="E563" s="16">
        <v>4</v>
      </c>
      <c r="F563">
        <f xml:space="preserve"> COUNTA(G563:AJ563)</f>
        <v>0</v>
      </c>
      <c r="G563" s="36"/>
      <c r="H563" s="36"/>
      <c r="I563" s="36"/>
      <c r="J563" s="36"/>
      <c r="K563" s="36"/>
      <c r="L563" s="36"/>
      <c r="M563" s="36"/>
      <c r="N563" s="36"/>
      <c r="O563" s="36"/>
      <c r="P563" s="36"/>
      <c r="Q563" s="36"/>
      <c r="R563" s="36"/>
      <c r="S563" s="36"/>
      <c r="T563" s="36"/>
      <c r="U563" s="36"/>
      <c r="V563" s="36"/>
      <c r="W563" s="36"/>
      <c r="X563" s="36"/>
    </row>
    <row r="564" spans="1:24">
      <c r="A564" s="16" t="s">
        <v>554</v>
      </c>
      <c r="B564" s="16" t="s">
        <v>578</v>
      </c>
      <c r="C564" s="16">
        <v>3</v>
      </c>
      <c r="D564" s="16" t="s">
        <v>880</v>
      </c>
      <c r="E564" s="16">
        <v>5</v>
      </c>
      <c r="F564">
        <f xml:space="preserve"> COUNTA(G564:AJ564)</f>
        <v>0</v>
      </c>
      <c r="G564" s="36"/>
      <c r="H564" s="36"/>
      <c r="I564" s="36"/>
      <c r="J564" s="36"/>
      <c r="K564" s="36"/>
      <c r="L564" s="36"/>
      <c r="M564" s="36"/>
      <c r="N564" s="36"/>
      <c r="O564" s="36"/>
      <c r="P564" s="36"/>
      <c r="Q564" s="36"/>
      <c r="R564" s="36"/>
      <c r="S564" s="36"/>
      <c r="T564" s="36"/>
      <c r="U564" s="36"/>
      <c r="V564" s="36"/>
      <c r="W564" s="36"/>
      <c r="X564" s="36"/>
    </row>
    <row r="565" spans="1:24">
      <c r="A565" s="16"/>
      <c r="B565" s="16"/>
      <c r="C565" s="16"/>
      <c r="D565" s="14"/>
      <c r="E565" s="16"/>
      <c r="F565">
        <f t="shared" si="75"/>
        <v>0</v>
      </c>
      <c r="G565" s="36"/>
      <c r="H565" s="36"/>
      <c r="I565" s="36"/>
      <c r="J565" s="36"/>
      <c r="K565" s="36"/>
      <c r="L565" s="36"/>
      <c r="M565" s="36"/>
      <c r="N565" s="36"/>
      <c r="O565" s="36"/>
      <c r="P565" s="36"/>
      <c r="Q565" s="36"/>
      <c r="R565" s="36"/>
      <c r="S565" s="36"/>
      <c r="T565" s="36"/>
      <c r="U565" s="36"/>
      <c r="V565" s="36"/>
      <c r="W565" s="36"/>
      <c r="X565" s="36"/>
    </row>
    <row r="566" spans="1:24">
      <c r="A566" s="16" t="s">
        <v>554</v>
      </c>
      <c r="B566" s="16" t="s">
        <v>553</v>
      </c>
      <c r="C566" s="16">
        <v>0</v>
      </c>
      <c r="D566" s="21">
        <v>0</v>
      </c>
      <c r="E566" s="16"/>
      <c r="F566">
        <f t="shared" si="75"/>
        <v>0</v>
      </c>
      <c r="G566" s="36"/>
      <c r="H566" s="36"/>
      <c r="I566" s="36"/>
      <c r="J566" s="36"/>
      <c r="K566" s="36"/>
      <c r="L566" s="36"/>
      <c r="M566" s="36"/>
      <c r="N566" s="36"/>
      <c r="O566" s="36"/>
      <c r="P566" s="36"/>
      <c r="Q566" s="36"/>
      <c r="R566" s="36"/>
      <c r="S566" s="36"/>
      <c r="T566" s="36"/>
      <c r="U566" s="36"/>
      <c r="V566" s="36"/>
      <c r="W566" s="36"/>
      <c r="X566" s="36"/>
    </row>
    <row r="567" spans="1:24">
      <c r="A567" s="16" t="s">
        <v>554</v>
      </c>
      <c r="B567" s="16" t="s">
        <v>553</v>
      </c>
      <c r="C567" s="16">
        <v>3</v>
      </c>
      <c r="D567" s="16" t="s">
        <v>880</v>
      </c>
      <c r="E567" s="16">
        <v>1</v>
      </c>
      <c r="F567">
        <f t="shared" ref="F567:F585" si="76" xml:space="preserve"> COUNTA(G567:AJ567)</f>
        <v>0</v>
      </c>
      <c r="G567" s="36"/>
      <c r="H567" s="36"/>
      <c r="I567" s="36"/>
      <c r="J567" s="36"/>
      <c r="K567" s="36"/>
      <c r="L567" s="36"/>
      <c r="M567" s="36"/>
      <c r="N567" s="36"/>
      <c r="O567" s="36"/>
      <c r="P567" s="36"/>
      <c r="Q567" s="36"/>
      <c r="R567" s="36"/>
      <c r="S567" s="36"/>
      <c r="T567" s="36"/>
      <c r="U567" s="36"/>
      <c r="V567" s="36"/>
      <c r="W567" s="36"/>
      <c r="X567" s="36"/>
    </row>
    <row r="568" spans="1:24">
      <c r="A568" s="16" t="s">
        <v>554</v>
      </c>
      <c r="B568" s="16" t="s">
        <v>553</v>
      </c>
      <c r="C568" s="16">
        <v>3</v>
      </c>
      <c r="D568" s="16" t="s">
        <v>880</v>
      </c>
      <c r="E568" s="16">
        <v>2</v>
      </c>
      <c r="F568">
        <f t="shared" si="76"/>
        <v>0</v>
      </c>
      <c r="G568" s="36"/>
      <c r="H568" s="36"/>
      <c r="I568" s="36"/>
      <c r="J568" s="36"/>
      <c r="K568" s="36"/>
      <c r="L568" s="36"/>
      <c r="M568" s="36"/>
      <c r="N568" s="36"/>
      <c r="O568" s="36"/>
      <c r="P568" s="36"/>
      <c r="Q568" s="36"/>
      <c r="R568" s="36"/>
      <c r="S568" s="36"/>
      <c r="T568" s="36"/>
      <c r="U568" s="36"/>
      <c r="V568" s="36"/>
      <c r="W568" s="36"/>
      <c r="X568" s="36"/>
    </row>
    <row r="569" spans="1:24">
      <c r="A569" s="16" t="s">
        <v>554</v>
      </c>
      <c r="B569" s="16" t="s">
        <v>553</v>
      </c>
      <c r="C569" s="16">
        <v>3</v>
      </c>
      <c r="D569" s="16" t="s">
        <v>882</v>
      </c>
      <c r="E569" s="16">
        <v>3</v>
      </c>
      <c r="F569">
        <f t="shared" si="76"/>
        <v>0</v>
      </c>
      <c r="G569" s="36"/>
      <c r="H569" s="36"/>
      <c r="I569" s="36"/>
      <c r="J569" s="36"/>
      <c r="K569" s="36"/>
      <c r="L569" s="36"/>
      <c r="M569" s="36"/>
      <c r="N569" s="36"/>
      <c r="O569" s="36"/>
      <c r="P569" s="36"/>
      <c r="Q569" s="36"/>
      <c r="R569" s="36"/>
      <c r="S569" s="36"/>
      <c r="T569" s="36"/>
      <c r="U569" s="36"/>
      <c r="V569" s="36"/>
      <c r="W569" s="36"/>
      <c r="X569" s="36"/>
    </row>
    <row r="570" spans="1:24">
      <c r="A570" s="16" t="s">
        <v>554</v>
      </c>
      <c r="B570" s="16" t="s">
        <v>553</v>
      </c>
      <c r="C570" s="16">
        <v>3</v>
      </c>
      <c r="D570" s="16" t="s">
        <v>881</v>
      </c>
      <c r="E570" s="16">
        <v>4</v>
      </c>
      <c r="F570">
        <f t="shared" si="76"/>
        <v>0</v>
      </c>
      <c r="G570" s="36"/>
      <c r="H570" s="36"/>
      <c r="I570" s="36"/>
      <c r="J570" s="36"/>
      <c r="K570" s="36"/>
      <c r="L570" s="36"/>
      <c r="M570" s="36"/>
      <c r="N570" s="36"/>
      <c r="O570" s="36"/>
      <c r="P570" s="36"/>
      <c r="Q570" s="36"/>
      <c r="R570" s="36"/>
      <c r="S570" s="36"/>
      <c r="T570" s="36"/>
      <c r="U570" s="36"/>
      <c r="V570" s="36"/>
      <c r="W570" s="36"/>
      <c r="X570" s="36"/>
    </row>
    <row r="571" spans="1:24">
      <c r="A571" s="16" t="s">
        <v>554</v>
      </c>
      <c r="B571" s="16" t="s">
        <v>553</v>
      </c>
      <c r="C571" s="16">
        <v>3</v>
      </c>
      <c r="D571" s="16" t="s">
        <v>880</v>
      </c>
      <c r="E571" s="16">
        <v>5</v>
      </c>
      <c r="F571">
        <f t="shared" si="76"/>
        <v>0</v>
      </c>
      <c r="G571" s="36"/>
      <c r="H571" s="36"/>
      <c r="I571" s="36"/>
      <c r="J571" s="36"/>
      <c r="K571" s="36"/>
      <c r="L571" s="36"/>
      <c r="M571" s="36"/>
      <c r="N571" s="36"/>
      <c r="O571" s="36"/>
      <c r="P571" s="36"/>
      <c r="Q571" s="36"/>
      <c r="R571" s="36"/>
      <c r="S571" s="36"/>
      <c r="T571" s="36"/>
      <c r="U571" s="36"/>
      <c r="V571" s="36"/>
      <c r="W571" s="36"/>
      <c r="X571" s="36"/>
    </row>
    <row r="572" spans="1:24">
      <c r="A572" s="16" t="s">
        <v>554</v>
      </c>
      <c r="B572" s="16" t="s">
        <v>553</v>
      </c>
      <c r="C572" s="16">
        <v>3</v>
      </c>
      <c r="D572" s="16" t="s">
        <v>881</v>
      </c>
      <c r="E572" s="16">
        <v>6</v>
      </c>
      <c r="F572">
        <f t="shared" si="76"/>
        <v>0</v>
      </c>
      <c r="G572" s="36"/>
      <c r="H572" s="36"/>
      <c r="I572" s="36"/>
      <c r="J572" s="36"/>
      <c r="K572" s="36"/>
      <c r="L572" s="36"/>
      <c r="M572" s="36"/>
      <c r="N572" s="36"/>
      <c r="O572" s="36"/>
      <c r="P572" s="36"/>
      <c r="Q572" s="36"/>
      <c r="R572" s="36"/>
      <c r="S572" s="36"/>
      <c r="T572" s="36"/>
      <c r="U572" s="36"/>
      <c r="V572" s="36"/>
      <c r="W572" s="36"/>
      <c r="X572" s="36"/>
    </row>
    <row r="573" spans="1:24">
      <c r="A573" s="16" t="s">
        <v>554</v>
      </c>
      <c r="B573" s="16" t="s">
        <v>553</v>
      </c>
      <c r="C573" s="16">
        <v>3</v>
      </c>
      <c r="D573" s="16" t="s">
        <v>880</v>
      </c>
      <c r="E573" s="16">
        <v>7</v>
      </c>
      <c r="F573">
        <f t="shared" si="76"/>
        <v>0</v>
      </c>
      <c r="G573" s="36"/>
      <c r="H573" s="36"/>
      <c r="I573" s="36"/>
      <c r="J573" s="36"/>
      <c r="K573" s="36"/>
      <c r="L573" s="36"/>
      <c r="M573" s="36"/>
      <c r="N573" s="36"/>
      <c r="O573" s="36"/>
      <c r="P573" s="36"/>
      <c r="Q573" s="36"/>
      <c r="R573" s="36"/>
      <c r="S573" s="36"/>
      <c r="T573" s="36"/>
      <c r="U573" s="36"/>
      <c r="V573" s="36"/>
      <c r="W573" s="36"/>
      <c r="X573" s="36"/>
    </row>
    <row r="574" spans="1:24">
      <c r="A574" s="16" t="s">
        <v>554</v>
      </c>
      <c r="B574" s="16" t="s">
        <v>553</v>
      </c>
      <c r="C574" s="16">
        <v>3</v>
      </c>
      <c r="D574" s="16" t="s">
        <v>882</v>
      </c>
      <c r="E574" s="16">
        <v>8</v>
      </c>
      <c r="F574">
        <f t="shared" si="76"/>
        <v>0</v>
      </c>
      <c r="G574" s="36"/>
      <c r="H574" s="36"/>
      <c r="I574" s="36"/>
      <c r="J574" s="36"/>
      <c r="K574" s="36"/>
      <c r="L574" s="36"/>
      <c r="M574" s="36"/>
      <c r="N574" s="36"/>
      <c r="O574" s="36"/>
      <c r="P574" s="36"/>
      <c r="Q574" s="36"/>
      <c r="R574" s="36"/>
      <c r="S574" s="36"/>
      <c r="T574" s="36"/>
      <c r="U574" s="36"/>
      <c r="V574" s="36"/>
      <c r="W574" s="36"/>
      <c r="X574" s="36"/>
    </row>
    <row r="575" spans="1:24">
      <c r="A575" s="16" t="s">
        <v>554</v>
      </c>
      <c r="B575" s="16" t="s">
        <v>553</v>
      </c>
      <c r="C575" s="16">
        <v>3</v>
      </c>
      <c r="D575" s="16" t="s">
        <v>880</v>
      </c>
      <c r="E575" s="16">
        <v>9</v>
      </c>
      <c r="F575">
        <f t="shared" si="76"/>
        <v>0</v>
      </c>
      <c r="G575" s="36"/>
      <c r="H575" s="36"/>
      <c r="I575" s="36"/>
      <c r="J575" s="36"/>
      <c r="K575" s="36"/>
      <c r="L575" s="36"/>
      <c r="M575" s="36"/>
      <c r="N575" s="36"/>
      <c r="O575" s="36"/>
      <c r="P575" s="36"/>
      <c r="Q575" s="36"/>
      <c r="R575" s="36"/>
      <c r="S575" s="36"/>
      <c r="T575" s="36"/>
      <c r="U575" s="36"/>
      <c r="V575" s="36"/>
      <c r="W575" s="36"/>
      <c r="X575" s="36"/>
    </row>
    <row r="576" spans="1:24">
      <c r="A576" s="16"/>
      <c r="B576" s="16"/>
      <c r="C576" s="16"/>
      <c r="D576" s="21"/>
      <c r="E576" s="16"/>
      <c r="F576">
        <f t="shared" si="76"/>
        <v>0</v>
      </c>
      <c r="G576" s="36"/>
      <c r="H576" s="36"/>
      <c r="I576" s="36"/>
      <c r="J576" s="36"/>
      <c r="K576" s="36"/>
      <c r="L576" s="36"/>
      <c r="M576" s="36"/>
      <c r="N576" s="36"/>
      <c r="O576" s="36"/>
      <c r="P576" s="36"/>
      <c r="Q576" s="36"/>
      <c r="R576" s="36"/>
      <c r="S576" s="36"/>
      <c r="T576" s="36"/>
      <c r="U576" s="36"/>
      <c r="V576" s="36"/>
      <c r="W576" s="36"/>
      <c r="X576" s="36"/>
    </row>
    <row r="577" spans="1:24">
      <c r="A577" s="16" t="s">
        <v>554</v>
      </c>
      <c r="B577" s="16" t="s">
        <v>203</v>
      </c>
      <c r="C577" s="16">
        <v>0</v>
      </c>
      <c r="D577" s="21">
        <v>0</v>
      </c>
      <c r="E577" s="16"/>
      <c r="F577">
        <f t="shared" si="76"/>
        <v>0</v>
      </c>
      <c r="G577" s="36"/>
      <c r="H577" s="36"/>
      <c r="I577" s="36"/>
      <c r="J577" s="36"/>
      <c r="K577" s="36"/>
      <c r="L577" s="36"/>
      <c r="M577" s="36"/>
      <c r="N577" s="36"/>
      <c r="O577" s="36"/>
      <c r="P577" s="36"/>
      <c r="Q577" s="36"/>
      <c r="R577" s="36"/>
      <c r="S577" s="36"/>
      <c r="T577" s="36"/>
      <c r="U577" s="36"/>
      <c r="V577" s="36"/>
      <c r="W577" s="36"/>
      <c r="X577" s="36"/>
    </row>
    <row r="578" spans="1:24">
      <c r="A578" s="16" t="s">
        <v>554</v>
      </c>
      <c r="B578" s="16" t="s">
        <v>203</v>
      </c>
      <c r="C578" s="16">
        <v>3</v>
      </c>
      <c r="D578" s="16" t="s">
        <v>882</v>
      </c>
      <c r="E578" s="16">
        <v>1</v>
      </c>
      <c r="F578">
        <f t="shared" si="76"/>
        <v>0</v>
      </c>
      <c r="G578" s="36"/>
      <c r="H578" s="36"/>
      <c r="I578" s="36"/>
      <c r="J578" s="36"/>
      <c r="K578" s="36"/>
      <c r="L578" s="36"/>
      <c r="M578" s="36"/>
      <c r="N578" s="36"/>
      <c r="O578" s="36"/>
      <c r="P578" s="36"/>
      <c r="Q578" s="36"/>
      <c r="R578" s="36"/>
      <c r="S578" s="36"/>
      <c r="T578" s="36"/>
      <c r="U578" s="36"/>
      <c r="V578" s="36"/>
      <c r="W578" s="36"/>
      <c r="X578" s="36"/>
    </row>
    <row r="579" spans="1:24">
      <c r="A579" s="16" t="s">
        <v>554</v>
      </c>
      <c r="B579" s="16" t="s">
        <v>203</v>
      </c>
      <c r="C579" s="16">
        <v>3</v>
      </c>
      <c r="D579" s="16" t="s">
        <v>880</v>
      </c>
      <c r="E579" s="16">
        <v>2</v>
      </c>
      <c r="F579">
        <f t="shared" si="76"/>
        <v>0</v>
      </c>
      <c r="G579" s="36"/>
      <c r="H579" s="36"/>
      <c r="I579" s="36"/>
      <c r="J579" s="36"/>
      <c r="K579" s="36"/>
      <c r="L579" s="36"/>
      <c r="M579" s="36"/>
      <c r="N579" s="36"/>
      <c r="O579" s="36"/>
      <c r="P579" s="36"/>
      <c r="Q579" s="36"/>
      <c r="R579" s="36"/>
      <c r="S579" s="36"/>
      <c r="T579" s="36"/>
      <c r="U579" s="36"/>
      <c r="V579" s="36"/>
      <c r="W579" s="36"/>
      <c r="X579" s="36"/>
    </row>
    <row r="580" spans="1:24">
      <c r="A580" s="16" t="s">
        <v>554</v>
      </c>
      <c r="B580" s="16" t="s">
        <v>203</v>
      </c>
      <c r="C580" s="16">
        <v>3</v>
      </c>
      <c r="D580" s="16" t="s">
        <v>882</v>
      </c>
      <c r="E580" s="16">
        <v>3</v>
      </c>
      <c r="F580">
        <f t="shared" si="76"/>
        <v>0</v>
      </c>
      <c r="G580" s="36"/>
      <c r="H580" s="36"/>
      <c r="I580" s="36"/>
      <c r="J580" s="36"/>
      <c r="K580" s="36"/>
      <c r="L580" s="36"/>
      <c r="M580" s="36"/>
      <c r="N580" s="36"/>
      <c r="O580" s="36"/>
      <c r="P580" s="36"/>
      <c r="Q580" s="36"/>
      <c r="R580" s="36"/>
      <c r="S580" s="36"/>
      <c r="T580" s="36"/>
      <c r="U580" s="36"/>
      <c r="V580" s="36"/>
      <c r="W580" s="36"/>
      <c r="X580" s="36"/>
    </row>
    <row r="581" spans="1:24">
      <c r="A581" s="16" t="s">
        <v>554</v>
      </c>
      <c r="B581" s="16" t="s">
        <v>203</v>
      </c>
      <c r="C581" s="16">
        <v>3</v>
      </c>
      <c r="D581" s="16" t="s">
        <v>880</v>
      </c>
      <c r="E581" s="16">
        <v>4</v>
      </c>
      <c r="F581">
        <f t="shared" si="76"/>
        <v>0</v>
      </c>
      <c r="G581" s="36"/>
      <c r="H581" s="36"/>
      <c r="I581" s="36"/>
      <c r="J581" s="36"/>
      <c r="K581" s="36"/>
      <c r="L581" s="36"/>
      <c r="M581" s="36"/>
      <c r="N581" s="36"/>
      <c r="O581" s="36"/>
      <c r="P581" s="36"/>
      <c r="Q581" s="36"/>
      <c r="R581" s="36"/>
      <c r="S581" s="36"/>
      <c r="T581" s="36"/>
      <c r="U581" s="36"/>
      <c r="V581" s="36"/>
      <c r="W581" s="36"/>
      <c r="X581" s="36"/>
    </row>
    <row r="582" spans="1:24">
      <c r="A582" s="16" t="s">
        <v>554</v>
      </c>
      <c r="B582" s="16" t="s">
        <v>203</v>
      </c>
      <c r="C582" s="16">
        <v>3</v>
      </c>
      <c r="D582" s="16" t="s">
        <v>882</v>
      </c>
      <c r="E582" s="16">
        <v>5</v>
      </c>
      <c r="F582">
        <f t="shared" si="76"/>
        <v>0</v>
      </c>
      <c r="G582" s="36"/>
      <c r="H582" s="36"/>
      <c r="I582" s="36"/>
      <c r="J582" s="36"/>
      <c r="K582" s="36"/>
      <c r="L582" s="36"/>
      <c r="M582" s="36"/>
      <c r="N582" s="36"/>
      <c r="O582" s="36"/>
      <c r="P582" s="36"/>
      <c r="Q582" s="36"/>
      <c r="R582" s="36"/>
      <c r="S582" s="36"/>
      <c r="T582" s="36"/>
      <c r="U582" s="36"/>
      <c r="V582" s="36"/>
      <c r="W582" s="36"/>
      <c r="X582" s="36"/>
    </row>
    <row r="583" spans="1:24">
      <c r="A583" s="16" t="s">
        <v>554</v>
      </c>
      <c r="B583" s="16" t="s">
        <v>203</v>
      </c>
      <c r="C583" s="16">
        <v>3</v>
      </c>
      <c r="D583" s="16" t="s">
        <v>882</v>
      </c>
      <c r="E583" s="16">
        <v>6</v>
      </c>
      <c r="F583">
        <f t="shared" si="76"/>
        <v>0</v>
      </c>
      <c r="G583" s="36"/>
      <c r="H583" s="36"/>
      <c r="I583" s="36"/>
      <c r="J583" s="36"/>
      <c r="K583" s="36"/>
      <c r="L583" s="36"/>
      <c r="M583" s="36"/>
      <c r="N583" s="36"/>
      <c r="O583" s="36"/>
      <c r="P583" s="36"/>
      <c r="Q583" s="36"/>
      <c r="R583" s="36"/>
      <c r="S583" s="36"/>
      <c r="T583" s="36"/>
      <c r="U583" s="36"/>
      <c r="V583" s="36"/>
      <c r="W583" s="36"/>
      <c r="X583" s="36"/>
    </row>
    <row r="584" spans="1:24">
      <c r="A584" s="16" t="s">
        <v>554</v>
      </c>
      <c r="B584" s="16" t="s">
        <v>203</v>
      </c>
      <c r="C584" s="16">
        <v>3</v>
      </c>
      <c r="D584" s="16" t="s">
        <v>880</v>
      </c>
      <c r="E584" s="16">
        <v>7</v>
      </c>
      <c r="F584">
        <f t="shared" si="76"/>
        <v>0</v>
      </c>
      <c r="G584" s="36"/>
      <c r="H584" s="36"/>
      <c r="I584" s="36"/>
      <c r="J584" s="36"/>
      <c r="K584" s="36"/>
      <c r="L584" s="36"/>
      <c r="M584" s="36"/>
      <c r="N584" s="36"/>
      <c r="O584" s="36"/>
      <c r="P584" s="36"/>
      <c r="Q584" s="36"/>
      <c r="R584" s="36"/>
      <c r="S584" s="36"/>
      <c r="T584" s="36"/>
      <c r="U584" s="36"/>
      <c r="V584" s="36"/>
      <c r="W584" s="36"/>
      <c r="X584" s="36"/>
    </row>
    <row r="585" spans="1:24">
      <c r="A585" s="16" t="s">
        <v>554</v>
      </c>
      <c r="B585" s="16" t="s">
        <v>203</v>
      </c>
      <c r="C585" s="16">
        <v>3</v>
      </c>
      <c r="D585" s="16" t="s">
        <v>880</v>
      </c>
      <c r="E585" s="16">
        <v>8</v>
      </c>
      <c r="F585">
        <f t="shared" si="76"/>
        <v>0</v>
      </c>
      <c r="G585" s="36"/>
      <c r="H585" s="36"/>
      <c r="I585" s="36"/>
      <c r="J585" s="36"/>
      <c r="K585" s="36"/>
      <c r="L585" s="36"/>
      <c r="M585" s="36"/>
      <c r="N585" s="36"/>
      <c r="O585" s="36"/>
      <c r="P585" s="36"/>
      <c r="Q585" s="36"/>
      <c r="R585" s="36"/>
      <c r="S585" s="36"/>
      <c r="T585" s="36"/>
      <c r="U585" s="36"/>
      <c r="V585" s="36"/>
      <c r="W585" s="36"/>
      <c r="X585" s="36"/>
    </row>
    <row r="586" spans="1:24">
      <c r="A586" s="16"/>
      <c r="B586" s="16"/>
      <c r="C586" s="16"/>
      <c r="D586" s="21"/>
      <c r="E586" s="16"/>
      <c r="F586">
        <f t="shared" ref="F586" si="77" xml:space="preserve"> COUNTA(G586:AJ586)</f>
        <v>0</v>
      </c>
      <c r="G586" s="36"/>
      <c r="H586" s="36"/>
      <c r="I586" s="36"/>
      <c r="J586" s="36"/>
      <c r="K586" s="36"/>
      <c r="L586" s="36"/>
      <c r="M586" s="36"/>
      <c r="N586" s="36"/>
      <c r="O586" s="36"/>
      <c r="P586" s="36"/>
      <c r="Q586" s="36"/>
      <c r="R586" s="36"/>
      <c r="S586" s="36"/>
      <c r="T586" s="36"/>
      <c r="U586" s="36"/>
      <c r="V586" s="36"/>
      <c r="W586" s="36"/>
      <c r="X586" s="36"/>
    </row>
    <row r="587" spans="1:24">
      <c r="A587" s="16" t="s">
        <v>554</v>
      </c>
      <c r="B587" s="16" t="s">
        <v>863</v>
      </c>
      <c r="C587" s="16">
        <v>0</v>
      </c>
      <c r="D587" s="21">
        <v>0</v>
      </c>
      <c r="E587" s="16"/>
      <c r="F587">
        <f t="shared" ref="F587" si="78" xml:space="preserve"> COUNTA(G587:AJ587)</f>
        <v>0</v>
      </c>
      <c r="G587" s="36"/>
      <c r="H587" s="36"/>
      <c r="I587" s="36"/>
      <c r="J587" s="36"/>
      <c r="K587" s="36"/>
      <c r="L587" s="36"/>
      <c r="M587" s="36"/>
      <c r="N587" s="36"/>
      <c r="O587" s="36"/>
      <c r="P587" s="36"/>
      <c r="Q587" s="36"/>
      <c r="R587" s="36"/>
      <c r="S587" s="36"/>
      <c r="T587" s="36"/>
      <c r="U587" s="36"/>
      <c r="V587" s="36"/>
      <c r="W587" s="36"/>
      <c r="X587" s="36"/>
    </row>
    <row r="588" spans="1:24">
      <c r="A588" s="16" t="s">
        <v>554</v>
      </c>
      <c r="B588" s="16" t="s">
        <v>863</v>
      </c>
      <c r="C588" s="16">
        <v>3</v>
      </c>
      <c r="D588" s="16" t="s">
        <v>880</v>
      </c>
      <c r="E588" s="16">
        <v>1</v>
      </c>
      <c r="F588">
        <f t="shared" ref="F588:F593" si="79" xml:space="preserve"> COUNTA(G588:AJ588)</f>
        <v>0</v>
      </c>
      <c r="G588" s="36"/>
      <c r="H588" s="36"/>
      <c r="I588" s="36"/>
      <c r="J588" s="36"/>
      <c r="K588" s="36"/>
      <c r="L588" s="36"/>
      <c r="M588" s="36"/>
      <c r="N588" s="36"/>
      <c r="O588" s="36"/>
      <c r="P588" s="36"/>
      <c r="Q588" s="36"/>
      <c r="R588" s="36"/>
      <c r="S588" s="36"/>
      <c r="T588" s="36"/>
      <c r="U588" s="36"/>
      <c r="V588" s="36"/>
      <c r="W588" s="36"/>
      <c r="X588" s="36"/>
    </row>
    <row r="589" spans="1:24">
      <c r="A589" s="16" t="s">
        <v>554</v>
      </c>
      <c r="B589" s="16" t="s">
        <v>863</v>
      </c>
      <c r="C589" s="16">
        <v>3</v>
      </c>
      <c r="D589" s="16" t="s">
        <v>880</v>
      </c>
      <c r="E589" s="16">
        <v>2</v>
      </c>
      <c r="F589">
        <f t="shared" si="79"/>
        <v>0</v>
      </c>
      <c r="G589" s="36"/>
      <c r="H589" s="36"/>
      <c r="I589" s="36"/>
      <c r="J589" s="36"/>
      <c r="K589" s="36"/>
      <c r="L589" s="36"/>
      <c r="M589" s="36"/>
      <c r="N589" s="36"/>
      <c r="O589" s="36"/>
      <c r="P589" s="36"/>
      <c r="Q589" s="36"/>
      <c r="R589" s="36"/>
      <c r="S589" s="36"/>
      <c r="T589" s="36"/>
      <c r="U589" s="36"/>
      <c r="V589" s="36"/>
      <c r="W589" s="36"/>
      <c r="X589" s="36"/>
    </row>
    <row r="590" spans="1:24">
      <c r="A590" s="16" t="s">
        <v>554</v>
      </c>
      <c r="B590" s="16" t="s">
        <v>863</v>
      </c>
      <c r="C590" s="16">
        <v>3</v>
      </c>
      <c r="D590" s="16" t="s">
        <v>882</v>
      </c>
      <c r="E590" s="16">
        <v>3</v>
      </c>
      <c r="F590">
        <f t="shared" si="79"/>
        <v>0</v>
      </c>
      <c r="G590" s="36"/>
      <c r="H590" s="36"/>
      <c r="I590" s="36"/>
      <c r="J590" s="36"/>
      <c r="K590" s="36"/>
      <c r="L590" s="36"/>
      <c r="M590" s="36"/>
      <c r="N590" s="36"/>
      <c r="O590" s="36"/>
      <c r="P590" s="36"/>
      <c r="Q590" s="36"/>
      <c r="R590" s="36"/>
      <c r="S590" s="36"/>
      <c r="T590" s="36"/>
      <c r="U590" s="36"/>
      <c r="V590" s="36"/>
      <c r="W590" s="36"/>
      <c r="X590" s="36"/>
    </row>
    <row r="591" spans="1:24">
      <c r="A591" s="16" t="s">
        <v>554</v>
      </c>
      <c r="B591" s="16" t="s">
        <v>863</v>
      </c>
      <c r="C591" s="16">
        <v>3</v>
      </c>
      <c r="D591" s="16" t="s">
        <v>881</v>
      </c>
      <c r="E591" s="16">
        <v>4</v>
      </c>
      <c r="F591">
        <f t="shared" si="79"/>
        <v>0</v>
      </c>
      <c r="G591" s="36"/>
      <c r="H591" s="36"/>
      <c r="I591" s="36"/>
      <c r="J591" s="36"/>
      <c r="K591" s="36"/>
      <c r="L591" s="36"/>
      <c r="M591" s="36"/>
      <c r="N591" s="36"/>
      <c r="O591" s="36"/>
      <c r="P591" s="36"/>
      <c r="Q591" s="36"/>
      <c r="R591" s="36"/>
      <c r="S591" s="36"/>
      <c r="T591" s="36"/>
      <c r="U591" s="36"/>
      <c r="V591" s="36"/>
      <c r="W591" s="36"/>
      <c r="X591" s="36"/>
    </row>
    <row r="592" spans="1:24">
      <c r="A592" s="16" t="s">
        <v>554</v>
      </c>
      <c r="B592" s="16" t="s">
        <v>863</v>
      </c>
      <c r="C592" s="16">
        <v>3</v>
      </c>
      <c r="D592" s="16" t="s">
        <v>881</v>
      </c>
      <c r="E592" s="16">
        <v>5</v>
      </c>
      <c r="F592">
        <f t="shared" si="79"/>
        <v>0</v>
      </c>
      <c r="G592" s="36"/>
      <c r="H592" s="36"/>
      <c r="I592" s="36"/>
      <c r="J592" s="36"/>
      <c r="K592" s="36"/>
      <c r="L592" s="36"/>
      <c r="M592" s="36"/>
      <c r="N592" s="36"/>
      <c r="O592" s="36"/>
      <c r="P592" s="36"/>
      <c r="Q592" s="36"/>
      <c r="R592" s="36"/>
      <c r="S592" s="36"/>
      <c r="T592" s="36"/>
      <c r="U592" s="36"/>
      <c r="V592" s="36"/>
      <c r="W592" s="36"/>
      <c r="X592" s="36"/>
    </row>
    <row r="593" spans="1:24">
      <c r="A593" s="16" t="s">
        <v>554</v>
      </c>
      <c r="B593" s="16" t="s">
        <v>863</v>
      </c>
      <c r="C593" s="16">
        <v>3</v>
      </c>
      <c r="D593" s="16" t="s">
        <v>880</v>
      </c>
      <c r="E593" s="16">
        <v>6</v>
      </c>
      <c r="F593">
        <f t="shared" si="79"/>
        <v>0</v>
      </c>
      <c r="G593" s="36"/>
      <c r="H593" s="36"/>
      <c r="I593" s="36"/>
      <c r="J593" s="36"/>
      <c r="K593" s="36"/>
      <c r="L593" s="36"/>
      <c r="M593" s="36"/>
      <c r="N593" s="36"/>
      <c r="O593" s="36"/>
      <c r="P593" s="36"/>
      <c r="Q593" s="36"/>
      <c r="R593" s="36"/>
      <c r="S593" s="36"/>
      <c r="T593" s="36"/>
      <c r="U593" s="36"/>
      <c r="V593" s="36"/>
      <c r="W593" s="36"/>
      <c r="X593" s="36"/>
    </row>
    <row r="594" spans="1:24">
      <c r="A594" s="16"/>
      <c r="B594" s="16"/>
      <c r="C594" s="16"/>
      <c r="D594" s="16"/>
      <c r="E594" s="16"/>
      <c r="F594">
        <f t="shared" ref="F594:F595" si="80" xml:space="preserve"> COUNTA(G594:AJ594)</f>
        <v>0</v>
      </c>
      <c r="G594" s="36"/>
      <c r="H594" s="36"/>
      <c r="I594" s="36"/>
      <c r="J594" s="36"/>
      <c r="K594" s="36"/>
      <c r="L594" s="36"/>
      <c r="M594" s="36"/>
      <c r="N594" s="36"/>
      <c r="O594" s="36"/>
      <c r="P594" s="36"/>
      <c r="Q594" s="36"/>
      <c r="R594" s="36"/>
      <c r="S594" s="36"/>
      <c r="T594" s="36"/>
      <c r="U594" s="36"/>
      <c r="V594" s="36"/>
      <c r="W594" s="36"/>
      <c r="X594" s="36"/>
    </row>
    <row r="595" spans="1:24">
      <c r="A595" s="16" t="s">
        <v>554</v>
      </c>
      <c r="B595" s="16" t="s">
        <v>1124</v>
      </c>
      <c r="C595" s="16">
        <v>0</v>
      </c>
      <c r="D595" s="16">
        <v>0</v>
      </c>
      <c r="E595" s="16"/>
      <c r="F595">
        <f t="shared" si="80"/>
        <v>0</v>
      </c>
      <c r="G595" s="36"/>
      <c r="H595" s="36"/>
      <c r="I595" s="36"/>
      <c r="J595" s="36"/>
      <c r="K595" s="36"/>
      <c r="L595" s="36"/>
      <c r="M595" s="36"/>
      <c r="N595" s="36"/>
      <c r="O595" s="36"/>
      <c r="P595" s="36"/>
      <c r="Q595" s="36"/>
      <c r="R595" s="36"/>
      <c r="S595" s="36"/>
      <c r="T595" s="36"/>
      <c r="U595" s="36"/>
      <c r="V595" s="36"/>
      <c r="W595" s="36"/>
      <c r="X595" s="36"/>
    </row>
    <row r="596" spans="1:24">
      <c r="A596" s="16" t="s">
        <v>554</v>
      </c>
      <c r="B596" s="16" t="s">
        <v>1124</v>
      </c>
      <c r="C596" s="16">
        <v>3</v>
      </c>
      <c r="D596" s="16" t="s">
        <v>880</v>
      </c>
      <c r="E596" s="16">
        <v>1</v>
      </c>
      <c r="F596">
        <f t="shared" ref="F596:F602" si="81" xml:space="preserve"> COUNTA(G596:AJ596)</f>
        <v>0</v>
      </c>
      <c r="G596" s="36"/>
      <c r="H596" s="36"/>
      <c r="I596" s="36"/>
      <c r="J596" s="36"/>
      <c r="K596" s="36"/>
      <c r="L596" s="36"/>
      <c r="M596" s="36"/>
      <c r="N596" s="36"/>
      <c r="O596" s="36"/>
      <c r="P596" s="36"/>
      <c r="Q596" s="36"/>
      <c r="R596" s="36"/>
      <c r="S596" s="36"/>
      <c r="T596" s="36"/>
      <c r="U596" s="36"/>
      <c r="V596" s="36"/>
      <c r="W596" s="36"/>
      <c r="X596" s="36"/>
    </row>
    <row r="597" spans="1:24">
      <c r="A597" s="16" t="s">
        <v>554</v>
      </c>
      <c r="B597" s="16" t="s">
        <v>1124</v>
      </c>
      <c r="C597" s="16">
        <v>3</v>
      </c>
      <c r="D597" s="16" t="s">
        <v>880</v>
      </c>
      <c r="E597" s="16">
        <v>2</v>
      </c>
      <c r="F597">
        <f t="shared" si="81"/>
        <v>0</v>
      </c>
      <c r="G597" s="36"/>
      <c r="H597" s="36"/>
      <c r="I597" s="36"/>
      <c r="J597" s="36"/>
      <c r="K597" s="36"/>
      <c r="L597" s="36"/>
      <c r="M597" s="36"/>
      <c r="N597" s="36"/>
      <c r="O597" s="36"/>
      <c r="P597" s="36"/>
      <c r="Q597" s="36"/>
      <c r="R597" s="36"/>
      <c r="S597" s="36"/>
      <c r="T597" s="36"/>
      <c r="U597" s="36"/>
      <c r="V597" s="36"/>
      <c r="W597" s="36"/>
      <c r="X597" s="36"/>
    </row>
    <row r="598" spans="1:24">
      <c r="A598" s="16" t="s">
        <v>554</v>
      </c>
      <c r="B598" s="16" t="s">
        <v>1124</v>
      </c>
      <c r="C598" s="16">
        <v>3</v>
      </c>
      <c r="D598" s="16" t="s">
        <v>881</v>
      </c>
      <c r="E598" s="16">
        <v>3</v>
      </c>
      <c r="F598">
        <f t="shared" si="81"/>
        <v>0</v>
      </c>
      <c r="G598" s="36"/>
      <c r="H598" s="36"/>
      <c r="I598" s="36"/>
      <c r="J598" s="36"/>
      <c r="K598" s="36"/>
      <c r="L598" s="36"/>
      <c r="M598" s="36"/>
      <c r="N598" s="36"/>
      <c r="O598" s="36"/>
      <c r="P598" s="36"/>
      <c r="Q598" s="36"/>
      <c r="R598" s="36"/>
      <c r="S598" s="36"/>
      <c r="T598" s="36"/>
      <c r="U598" s="36"/>
      <c r="V598" s="36"/>
      <c r="W598" s="36"/>
      <c r="X598" s="36"/>
    </row>
    <row r="599" spans="1:24">
      <c r="A599" s="16" t="s">
        <v>554</v>
      </c>
      <c r="B599" s="16" t="s">
        <v>1124</v>
      </c>
      <c r="C599" s="16">
        <v>3</v>
      </c>
      <c r="D599" s="16" t="s">
        <v>882</v>
      </c>
      <c r="E599" s="16">
        <v>4</v>
      </c>
      <c r="F599">
        <f t="shared" si="81"/>
        <v>0</v>
      </c>
      <c r="G599" s="36"/>
      <c r="H599" s="36"/>
      <c r="I599" s="36"/>
      <c r="J599" s="36"/>
      <c r="K599" s="36"/>
      <c r="L599" s="36"/>
      <c r="M599" s="36"/>
      <c r="N599" s="36"/>
      <c r="O599" s="36"/>
      <c r="P599" s="36"/>
      <c r="Q599" s="36"/>
      <c r="R599" s="36"/>
      <c r="S599" s="36"/>
      <c r="T599" s="36"/>
      <c r="U599" s="36"/>
      <c r="V599" s="36"/>
      <c r="W599" s="36"/>
      <c r="X599" s="36"/>
    </row>
    <row r="600" spans="1:24">
      <c r="A600" s="16" t="s">
        <v>554</v>
      </c>
      <c r="B600" s="16" t="s">
        <v>1124</v>
      </c>
      <c r="C600" s="16">
        <v>3</v>
      </c>
      <c r="D600" s="16" t="s">
        <v>881</v>
      </c>
      <c r="E600" s="16">
        <v>5</v>
      </c>
      <c r="F600">
        <f t="shared" si="81"/>
        <v>0</v>
      </c>
      <c r="G600" s="36"/>
      <c r="H600" s="36"/>
      <c r="I600" s="36"/>
      <c r="J600" s="36"/>
      <c r="K600" s="36"/>
      <c r="L600" s="36"/>
      <c r="M600" s="36"/>
      <c r="N600" s="36"/>
      <c r="O600" s="36"/>
      <c r="P600" s="36"/>
      <c r="Q600" s="36"/>
      <c r="R600" s="36"/>
      <c r="S600" s="36"/>
      <c r="T600" s="36"/>
      <c r="U600" s="36"/>
      <c r="V600" s="36"/>
      <c r="W600" s="36"/>
      <c r="X600" s="36"/>
    </row>
    <row r="601" spans="1:24">
      <c r="A601" s="16" t="s">
        <v>554</v>
      </c>
      <c r="B601" s="16" t="s">
        <v>1124</v>
      </c>
      <c r="C601" s="16">
        <v>3</v>
      </c>
      <c r="D601" s="16" t="s">
        <v>880</v>
      </c>
      <c r="E601" s="16">
        <v>6</v>
      </c>
      <c r="F601">
        <f t="shared" si="81"/>
        <v>0</v>
      </c>
      <c r="G601" s="36"/>
      <c r="H601" s="36"/>
      <c r="I601" s="36"/>
      <c r="J601" s="36"/>
      <c r="K601" s="36"/>
      <c r="L601" s="36"/>
      <c r="M601" s="36"/>
      <c r="N601" s="36"/>
      <c r="O601" s="36"/>
      <c r="P601" s="36"/>
      <c r="Q601" s="36"/>
      <c r="R601" s="36"/>
      <c r="S601" s="36"/>
      <c r="T601" s="36"/>
      <c r="U601" s="36"/>
      <c r="V601" s="36"/>
      <c r="W601" s="36"/>
      <c r="X601" s="36"/>
    </row>
    <row r="602" spans="1:24">
      <c r="A602" s="16" t="s">
        <v>554</v>
      </c>
      <c r="B602" s="16" t="s">
        <v>1124</v>
      </c>
      <c r="C602" s="16">
        <v>3</v>
      </c>
      <c r="D602" s="16" t="s">
        <v>880</v>
      </c>
      <c r="E602" s="16">
        <v>7</v>
      </c>
      <c r="F602">
        <f t="shared" si="81"/>
        <v>0</v>
      </c>
      <c r="G602" s="36"/>
      <c r="H602" s="36"/>
      <c r="I602" s="36"/>
      <c r="J602" s="36"/>
      <c r="K602" s="36"/>
      <c r="L602" s="36"/>
      <c r="M602" s="36"/>
      <c r="N602" s="36"/>
      <c r="O602" s="36"/>
      <c r="P602" s="36"/>
      <c r="Q602" s="36"/>
      <c r="R602" s="36"/>
      <c r="S602" s="36"/>
      <c r="T602" s="36"/>
      <c r="U602" s="36"/>
      <c r="V602" s="36"/>
      <c r="W602" s="36"/>
      <c r="X602" s="36"/>
    </row>
    <row r="603" spans="1:24">
      <c r="A603" s="16"/>
      <c r="B603" s="16"/>
      <c r="C603" s="16"/>
      <c r="D603" s="21"/>
      <c r="E603" s="16"/>
      <c r="F603">
        <f t="shared" ref="F603:F609" si="82" xml:space="preserve"> COUNTA(G603:AJ603)</f>
        <v>0</v>
      </c>
      <c r="G603" s="36"/>
      <c r="H603" s="36"/>
      <c r="I603" s="36"/>
      <c r="J603" s="36"/>
      <c r="K603" s="36"/>
      <c r="L603" s="36"/>
      <c r="M603" s="36"/>
      <c r="N603" s="36"/>
      <c r="O603" s="36"/>
      <c r="P603" s="36"/>
      <c r="Q603" s="36"/>
      <c r="R603" s="36"/>
      <c r="S603" s="36"/>
      <c r="T603" s="36"/>
      <c r="U603" s="36"/>
      <c r="V603" s="36"/>
      <c r="W603" s="36"/>
      <c r="X603" s="36"/>
    </row>
    <row r="604" spans="1:24">
      <c r="A604" s="16" t="s">
        <v>555</v>
      </c>
      <c r="B604" s="16" t="s">
        <v>722</v>
      </c>
      <c r="C604" s="16">
        <v>0</v>
      </c>
      <c r="D604" s="21">
        <v>1</v>
      </c>
      <c r="E604" s="16"/>
      <c r="F604">
        <f t="shared" si="82"/>
        <v>0</v>
      </c>
      <c r="G604" s="36"/>
      <c r="H604" s="36"/>
      <c r="I604" s="36"/>
      <c r="J604" s="36"/>
      <c r="K604" s="36"/>
      <c r="L604" s="36"/>
      <c r="M604" s="36"/>
      <c r="N604" s="36"/>
      <c r="O604" s="36"/>
      <c r="P604" s="36"/>
      <c r="Q604" s="36"/>
      <c r="R604" s="36"/>
      <c r="S604" s="36"/>
      <c r="T604" s="36"/>
      <c r="U604" s="36"/>
      <c r="V604" s="36"/>
      <c r="W604" s="36"/>
      <c r="X604" s="36"/>
    </row>
    <row r="605" spans="1:24">
      <c r="A605" s="16" t="s">
        <v>555</v>
      </c>
      <c r="B605" s="16" t="s">
        <v>722</v>
      </c>
      <c r="C605" s="16">
        <v>2</v>
      </c>
      <c r="D605" s="16" t="s">
        <v>880</v>
      </c>
      <c r="E605" s="16">
        <v>1</v>
      </c>
      <c r="F605">
        <f xml:space="preserve"> COUNTA(G605:AJ605)</f>
        <v>1</v>
      </c>
      <c r="G605" s="36"/>
      <c r="H605" s="36"/>
      <c r="I605" s="36"/>
      <c r="J605" s="36"/>
      <c r="K605" s="36"/>
      <c r="L605" s="36"/>
      <c r="M605" s="36"/>
      <c r="N605" s="36"/>
      <c r="O605" s="36"/>
      <c r="P605" s="36"/>
      <c r="Q605" s="36"/>
      <c r="R605" s="36"/>
      <c r="S605" s="45" t="s">
        <v>1299</v>
      </c>
      <c r="T605" s="36"/>
      <c r="U605" s="36"/>
      <c r="V605" s="36"/>
      <c r="W605" s="36"/>
      <c r="X605" s="36"/>
    </row>
    <row r="606" spans="1:24">
      <c r="A606" s="16" t="s">
        <v>555</v>
      </c>
      <c r="B606" s="16" t="s">
        <v>722</v>
      </c>
      <c r="C606" s="16">
        <v>2</v>
      </c>
      <c r="D606" s="16" t="s">
        <v>880</v>
      </c>
      <c r="E606" s="16">
        <v>2</v>
      </c>
      <c r="F606">
        <f xml:space="preserve"> COUNTA(G606:AJ606)</f>
        <v>1</v>
      </c>
      <c r="G606" s="36"/>
      <c r="H606" s="36"/>
      <c r="I606" s="36"/>
      <c r="J606" s="36"/>
      <c r="K606" s="36"/>
      <c r="L606" s="36"/>
      <c r="M606" s="36"/>
      <c r="N606" s="36"/>
      <c r="O606" s="36"/>
      <c r="P606" s="36"/>
      <c r="Q606" s="36"/>
      <c r="R606" s="36"/>
      <c r="S606" s="45" t="s">
        <v>1299</v>
      </c>
      <c r="T606" s="36"/>
      <c r="U606" s="36"/>
      <c r="V606" s="36"/>
      <c r="W606" s="36"/>
      <c r="X606" s="36"/>
    </row>
    <row r="607" spans="1:24">
      <c r="A607" s="16" t="s">
        <v>555</v>
      </c>
      <c r="B607" s="16" t="s">
        <v>722</v>
      </c>
      <c r="C607" s="16">
        <v>2</v>
      </c>
      <c r="D607" s="16" t="s">
        <v>882</v>
      </c>
      <c r="E607" s="16">
        <v>3</v>
      </c>
      <c r="F607">
        <f xml:space="preserve"> COUNTA(G607:AJ607)</f>
        <v>1</v>
      </c>
      <c r="G607" s="36"/>
      <c r="H607" s="36"/>
      <c r="I607" s="36"/>
      <c r="J607" s="36"/>
      <c r="K607" s="36"/>
      <c r="L607" s="36"/>
      <c r="M607" s="36"/>
      <c r="N607" s="36"/>
      <c r="O607" s="36"/>
      <c r="P607" s="36"/>
      <c r="Q607" s="36"/>
      <c r="R607" s="36"/>
      <c r="S607" s="45" t="s">
        <v>1299</v>
      </c>
      <c r="T607" s="36"/>
      <c r="U607" s="36"/>
      <c r="V607" s="36"/>
      <c r="W607" s="36"/>
      <c r="X607" s="36"/>
    </row>
    <row r="608" spans="1:24">
      <c r="A608" s="16"/>
      <c r="B608" s="16"/>
      <c r="C608" s="16"/>
      <c r="D608" s="16"/>
      <c r="E608" s="16"/>
      <c r="F608">
        <f t="shared" si="82"/>
        <v>0</v>
      </c>
      <c r="G608" s="36"/>
      <c r="H608" s="36"/>
      <c r="I608" s="36"/>
      <c r="J608" s="36"/>
      <c r="K608" s="36"/>
      <c r="L608" s="36"/>
      <c r="M608" s="36"/>
      <c r="N608" s="36"/>
      <c r="O608" s="36"/>
      <c r="P608" s="36"/>
      <c r="Q608" s="36"/>
      <c r="R608" s="36"/>
      <c r="S608" s="36"/>
      <c r="T608" s="36"/>
      <c r="U608" s="36"/>
      <c r="V608" s="36"/>
      <c r="W608" s="36"/>
      <c r="X608" s="36"/>
    </row>
    <row r="609" spans="1:24">
      <c r="A609" s="16" t="s">
        <v>555</v>
      </c>
      <c r="B609" s="16" t="s">
        <v>129</v>
      </c>
      <c r="C609" s="16">
        <v>0</v>
      </c>
      <c r="D609" s="16">
        <v>4</v>
      </c>
      <c r="E609" s="16"/>
      <c r="F609">
        <f t="shared" si="82"/>
        <v>0</v>
      </c>
      <c r="G609" s="36"/>
      <c r="H609" s="36"/>
      <c r="I609" s="36"/>
      <c r="J609" s="36"/>
      <c r="K609" s="36"/>
      <c r="L609" s="36"/>
      <c r="M609" s="36"/>
      <c r="N609" s="36"/>
      <c r="O609" s="36"/>
      <c r="P609" s="36"/>
      <c r="Q609" s="36"/>
      <c r="R609" s="36"/>
      <c r="S609" s="36"/>
      <c r="T609" s="36"/>
      <c r="U609" s="36"/>
      <c r="V609" s="36"/>
      <c r="W609" s="36"/>
      <c r="X609" s="36"/>
    </row>
    <row r="610" spans="1:24">
      <c r="A610" s="16" t="s">
        <v>555</v>
      </c>
      <c r="B610" s="16" t="s">
        <v>129</v>
      </c>
      <c r="C610" s="16">
        <v>2</v>
      </c>
      <c r="D610" s="16" t="s">
        <v>881</v>
      </c>
      <c r="E610" s="16">
        <v>1</v>
      </c>
      <c r="F610">
        <f t="shared" ref="F610:F617" si="83" xml:space="preserve"> COUNTA(G610:AJ610)</f>
        <v>1</v>
      </c>
      <c r="G610" s="36"/>
      <c r="H610" s="36"/>
      <c r="I610" s="36"/>
      <c r="J610" s="36"/>
      <c r="K610" s="36"/>
      <c r="L610" s="36"/>
      <c r="M610" s="36"/>
      <c r="N610" s="36"/>
      <c r="O610" s="36"/>
      <c r="P610" s="36"/>
      <c r="Q610" s="36"/>
      <c r="R610" s="36"/>
      <c r="S610" s="45" t="s">
        <v>1299</v>
      </c>
      <c r="T610" s="36"/>
      <c r="U610" s="36"/>
      <c r="V610" s="36"/>
      <c r="W610" s="36"/>
      <c r="X610" s="36"/>
    </row>
    <row r="611" spans="1:24">
      <c r="A611" s="16" t="s">
        <v>555</v>
      </c>
      <c r="B611" s="16" t="s">
        <v>129</v>
      </c>
      <c r="C611" s="16">
        <v>2</v>
      </c>
      <c r="D611" s="16" t="s">
        <v>880</v>
      </c>
      <c r="E611" s="16">
        <v>2</v>
      </c>
      <c r="F611">
        <f t="shared" si="83"/>
        <v>1</v>
      </c>
      <c r="G611" s="36"/>
      <c r="H611" s="36"/>
      <c r="I611" s="36"/>
      <c r="J611" s="36"/>
      <c r="K611" s="36"/>
      <c r="L611" s="36"/>
      <c r="M611" s="36"/>
      <c r="N611" s="36"/>
      <c r="O611" s="36"/>
      <c r="P611" s="36"/>
      <c r="Q611" s="36"/>
      <c r="R611" s="36"/>
      <c r="S611" s="45" t="s">
        <v>1299</v>
      </c>
      <c r="T611" s="36"/>
      <c r="U611" s="36"/>
      <c r="V611" s="36"/>
      <c r="W611" s="36"/>
      <c r="X611" s="36"/>
    </row>
    <row r="612" spans="1:24">
      <c r="A612" s="16" t="s">
        <v>555</v>
      </c>
      <c r="B612" s="16" t="s">
        <v>129</v>
      </c>
      <c r="C612" s="16">
        <v>2</v>
      </c>
      <c r="D612" s="16" t="s">
        <v>880</v>
      </c>
      <c r="E612" s="16">
        <v>3</v>
      </c>
      <c r="F612">
        <f t="shared" si="83"/>
        <v>3</v>
      </c>
      <c r="G612" s="36"/>
      <c r="H612" s="36"/>
      <c r="I612" s="36"/>
      <c r="J612" s="36"/>
      <c r="K612" s="36"/>
      <c r="L612" s="36"/>
      <c r="M612" s="43" t="s">
        <v>1299</v>
      </c>
      <c r="N612" s="43" t="s">
        <v>1299</v>
      </c>
      <c r="O612" s="36"/>
      <c r="P612" s="36"/>
      <c r="Q612" s="36"/>
      <c r="R612" s="36"/>
      <c r="S612" s="45" t="s">
        <v>1299</v>
      </c>
      <c r="T612" s="36"/>
      <c r="U612" s="36"/>
      <c r="V612" s="36"/>
      <c r="W612" s="36"/>
      <c r="X612" s="36"/>
    </row>
    <row r="613" spans="1:24">
      <c r="A613" s="16" t="s">
        <v>555</v>
      </c>
      <c r="B613" s="16" t="s">
        <v>129</v>
      </c>
      <c r="C613" s="16">
        <v>2</v>
      </c>
      <c r="D613" s="16" t="s">
        <v>972</v>
      </c>
      <c r="E613" s="16">
        <v>4</v>
      </c>
      <c r="F613">
        <f t="shared" si="83"/>
        <v>2</v>
      </c>
      <c r="G613" s="36"/>
      <c r="H613" s="36"/>
      <c r="I613" s="36"/>
      <c r="J613" s="36"/>
      <c r="K613" s="36"/>
      <c r="L613" s="36"/>
      <c r="M613" s="43" t="s">
        <v>1299</v>
      </c>
      <c r="N613" s="36"/>
      <c r="O613" s="36"/>
      <c r="P613" s="36"/>
      <c r="Q613" s="36"/>
      <c r="R613" s="36"/>
      <c r="S613" s="45" t="s">
        <v>1299</v>
      </c>
      <c r="T613" s="36"/>
      <c r="U613" s="36"/>
      <c r="V613" s="36"/>
      <c r="W613" s="36"/>
      <c r="X613" s="36"/>
    </row>
    <row r="614" spans="1:24">
      <c r="A614" s="16" t="s">
        <v>555</v>
      </c>
      <c r="B614" s="16" t="s">
        <v>129</v>
      </c>
      <c r="C614" s="16">
        <v>2</v>
      </c>
      <c r="D614" s="16" t="s">
        <v>972</v>
      </c>
      <c r="E614" s="16">
        <v>5</v>
      </c>
      <c r="F614">
        <f t="shared" si="83"/>
        <v>2</v>
      </c>
      <c r="G614" s="36"/>
      <c r="H614" s="36"/>
      <c r="I614" s="36"/>
      <c r="J614" s="36"/>
      <c r="K614" s="36"/>
      <c r="L614" s="36"/>
      <c r="M614" s="36" t="s">
        <v>1299</v>
      </c>
      <c r="N614" s="36"/>
      <c r="O614" s="36"/>
      <c r="P614" s="36"/>
      <c r="Q614" s="36"/>
      <c r="R614" s="36"/>
      <c r="S614" s="45" t="s">
        <v>1299</v>
      </c>
      <c r="T614" s="36"/>
      <c r="U614" s="36"/>
      <c r="V614" s="36"/>
      <c r="W614" s="36"/>
      <c r="X614" s="36"/>
    </row>
    <row r="615" spans="1:24">
      <c r="A615" s="16" t="s">
        <v>555</v>
      </c>
      <c r="B615" s="16" t="s">
        <v>129</v>
      </c>
      <c r="C615" s="16">
        <v>2</v>
      </c>
      <c r="D615" s="16" t="s">
        <v>882</v>
      </c>
      <c r="E615" s="16">
        <v>6</v>
      </c>
      <c r="F615">
        <f t="shared" si="83"/>
        <v>1</v>
      </c>
      <c r="G615" s="36"/>
      <c r="H615" s="36"/>
      <c r="I615" s="36"/>
      <c r="J615" s="36"/>
      <c r="K615" s="36"/>
      <c r="L615" s="36"/>
      <c r="M615" s="36"/>
      <c r="N615" s="36"/>
      <c r="O615" s="36"/>
      <c r="P615" s="36"/>
      <c r="Q615" s="36"/>
      <c r="R615" s="36"/>
      <c r="S615" s="45" t="s">
        <v>1299</v>
      </c>
      <c r="T615" s="36"/>
      <c r="U615" s="36"/>
      <c r="V615" s="36"/>
      <c r="W615" s="36"/>
      <c r="X615" s="36"/>
    </row>
    <row r="616" spans="1:24">
      <c r="A616" s="16" t="s">
        <v>555</v>
      </c>
      <c r="B616" s="16" t="s">
        <v>129</v>
      </c>
      <c r="C616" s="16">
        <v>2</v>
      </c>
      <c r="D616" s="16" t="s">
        <v>881</v>
      </c>
      <c r="E616" s="16">
        <v>7</v>
      </c>
      <c r="F616">
        <f t="shared" si="83"/>
        <v>1</v>
      </c>
      <c r="G616" s="36"/>
      <c r="H616" s="36"/>
      <c r="I616" s="36"/>
      <c r="J616" s="36"/>
      <c r="K616" s="36"/>
      <c r="L616" s="36"/>
      <c r="M616" s="36" t="s">
        <v>1299</v>
      </c>
      <c r="N616" s="36"/>
      <c r="O616" s="36"/>
      <c r="P616" s="36"/>
      <c r="Q616" s="36"/>
      <c r="R616" s="36"/>
      <c r="S616" s="36"/>
      <c r="T616" s="36"/>
      <c r="U616" s="36"/>
      <c r="V616" s="36"/>
      <c r="W616" s="36"/>
      <c r="X616" s="36"/>
    </row>
    <row r="617" spans="1:24">
      <c r="A617" s="16" t="s">
        <v>555</v>
      </c>
      <c r="B617" s="16" t="s">
        <v>129</v>
      </c>
      <c r="C617" s="16">
        <v>2</v>
      </c>
      <c r="D617" s="16" t="s">
        <v>880</v>
      </c>
      <c r="E617" s="16">
        <v>8</v>
      </c>
      <c r="F617">
        <f t="shared" si="83"/>
        <v>1</v>
      </c>
      <c r="G617" s="36"/>
      <c r="H617" s="36"/>
      <c r="I617" s="36"/>
      <c r="J617" s="36"/>
      <c r="K617" s="36"/>
      <c r="L617" s="36"/>
      <c r="M617" s="36"/>
      <c r="N617" s="36"/>
      <c r="O617" s="36"/>
      <c r="P617" s="36"/>
      <c r="Q617" s="36"/>
      <c r="R617" s="36"/>
      <c r="S617" s="45" t="s">
        <v>1299</v>
      </c>
      <c r="T617" s="36"/>
      <c r="U617" s="36"/>
      <c r="V617" s="36"/>
      <c r="W617" s="36"/>
      <c r="X617" s="36"/>
    </row>
    <row r="618" spans="1:24">
      <c r="A618" s="16"/>
      <c r="B618" s="16"/>
      <c r="C618" s="16"/>
      <c r="D618" s="16"/>
      <c r="E618" s="16"/>
      <c r="G618" s="36"/>
      <c r="H618" s="36"/>
      <c r="I618" s="36"/>
      <c r="J618" s="36"/>
      <c r="K618" s="36"/>
      <c r="L618" s="36"/>
      <c r="M618" s="36"/>
      <c r="N618" s="36"/>
      <c r="O618" s="36"/>
      <c r="P618" s="36"/>
      <c r="Q618" s="36"/>
      <c r="R618" s="36"/>
      <c r="S618" s="36"/>
      <c r="T618" s="36"/>
      <c r="U618" s="36"/>
      <c r="V618" s="36"/>
      <c r="W618" s="36"/>
      <c r="X618" s="36"/>
    </row>
    <row r="619" spans="1:24">
      <c r="A619" s="16" t="s">
        <v>555</v>
      </c>
      <c r="B619" s="16" t="s">
        <v>45</v>
      </c>
      <c r="C619" s="16">
        <v>0</v>
      </c>
      <c r="D619" s="16">
        <v>3</v>
      </c>
      <c r="E619" s="16"/>
      <c r="F619">
        <f t="shared" ref="F619:F625" si="84" xml:space="preserve"> COUNTA(G619:AJ619)</f>
        <v>0</v>
      </c>
      <c r="G619" s="36"/>
      <c r="H619" s="36"/>
      <c r="I619" s="36"/>
      <c r="J619" s="36"/>
      <c r="K619" s="36"/>
      <c r="L619" s="36"/>
      <c r="M619" s="36"/>
      <c r="N619" s="36"/>
      <c r="O619" s="36"/>
      <c r="P619" s="36"/>
      <c r="Q619" s="36"/>
      <c r="R619" s="36"/>
      <c r="S619" s="36"/>
      <c r="T619" s="36"/>
      <c r="U619" s="36"/>
      <c r="V619" s="36"/>
      <c r="W619" s="36"/>
      <c r="X619" s="36"/>
    </row>
    <row r="620" spans="1:24">
      <c r="A620" s="16" t="s">
        <v>555</v>
      </c>
      <c r="B620" s="16" t="s">
        <v>45</v>
      </c>
      <c r="C620" s="16">
        <v>2</v>
      </c>
      <c r="D620" s="16" t="s">
        <v>881</v>
      </c>
      <c r="E620" s="16">
        <v>1</v>
      </c>
      <c r="F620">
        <f xml:space="preserve"> COUNTA(G620:AJ620)</f>
        <v>2</v>
      </c>
      <c r="G620" s="36"/>
      <c r="H620" s="36"/>
      <c r="I620" s="36"/>
      <c r="J620" s="36" t="s">
        <v>1299</v>
      </c>
      <c r="K620" s="36"/>
      <c r="L620" s="36"/>
      <c r="M620" s="36"/>
      <c r="N620" s="36"/>
      <c r="O620" s="36"/>
      <c r="P620" s="36"/>
      <c r="Q620" s="36"/>
      <c r="R620" s="36"/>
      <c r="S620" s="45" t="s">
        <v>1299</v>
      </c>
      <c r="T620" s="36"/>
      <c r="U620" s="36"/>
      <c r="V620" s="36"/>
      <c r="W620" s="36"/>
      <c r="X620" s="36"/>
    </row>
    <row r="621" spans="1:24">
      <c r="A621" s="16" t="s">
        <v>555</v>
      </c>
      <c r="B621" s="16" t="s">
        <v>45</v>
      </c>
      <c r="C621" s="16">
        <v>2</v>
      </c>
      <c r="D621" s="16" t="s">
        <v>881</v>
      </c>
      <c r="E621" s="16">
        <v>2</v>
      </c>
      <c r="F621">
        <f xml:space="preserve"> COUNTA(G621:AJ621)</f>
        <v>1</v>
      </c>
      <c r="G621" s="36"/>
      <c r="H621" s="36"/>
      <c r="I621" s="36"/>
      <c r="J621" s="36"/>
      <c r="K621" s="36"/>
      <c r="L621" s="36"/>
      <c r="M621" s="36"/>
      <c r="N621" s="36"/>
      <c r="O621" s="36"/>
      <c r="P621" s="36"/>
      <c r="Q621" s="36"/>
      <c r="R621" s="36"/>
      <c r="S621" s="45" t="s">
        <v>1299</v>
      </c>
      <c r="T621" s="36"/>
      <c r="U621" s="36"/>
      <c r="V621" s="36"/>
      <c r="W621" s="36"/>
      <c r="X621" s="36"/>
    </row>
    <row r="622" spans="1:24">
      <c r="A622" s="16" t="s">
        <v>555</v>
      </c>
      <c r="B622" s="16" t="s">
        <v>45</v>
      </c>
      <c r="C622" s="16">
        <v>2</v>
      </c>
      <c r="D622" s="16" t="s">
        <v>881</v>
      </c>
      <c r="E622" s="16">
        <v>3</v>
      </c>
      <c r="F622">
        <f xml:space="preserve"> COUNTA(G622:AJ622)</f>
        <v>1</v>
      </c>
      <c r="G622" s="36"/>
      <c r="H622" s="36"/>
      <c r="I622" s="36"/>
      <c r="J622" s="36"/>
      <c r="K622" s="36"/>
      <c r="L622" s="36"/>
      <c r="M622" s="36"/>
      <c r="N622" s="36"/>
      <c r="O622" s="36"/>
      <c r="P622" s="36"/>
      <c r="Q622" s="36"/>
      <c r="R622" s="36"/>
      <c r="S622" s="45" t="s">
        <v>1299</v>
      </c>
      <c r="T622" s="36"/>
      <c r="U622" s="36"/>
      <c r="V622" s="36"/>
      <c r="W622" s="36"/>
      <c r="X622" s="36"/>
    </row>
    <row r="623" spans="1:24">
      <c r="A623" s="16" t="s">
        <v>555</v>
      </c>
      <c r="B623" s="16" t="s">
        <v>45</v>
      </c>
      <c r="C623" s="16">
        <v>2</v>
      </c>
      <c r="D623" s="16" t="s">
        <v>881</v>
      </c>
      <c r="E623" s="16">
        <v>4</v>
      </c>
      <c r="F623">
        <f xml:space="preserve"> COUNTA(G623:AJ623)</f>
        <v>1</v>
      </c>
      <c r="G623" s="36"/>
      <c r="H623" s="36"/>
      <c r="I623" s="36"/>
      <c r="J623" s="36"/>
      <c r="K623" s="36"/>
      <c r="L623" s="36"/>
      <c r="M623" s="36"/>
      <c r="N623" s="36"/>
      <c r="O623" s="36"/>
      <c r="P623" s="36"/>
      <c r="Q623" s="36"/>
      <c r="R623" s="36"/>
      <c r="S623" s="45" t="s">
        <v>1299</v>
      </c>
      <c r="T623" s="36"/>
      <c r="U623" s="36"/>
      <c r="V623" s="36"/>
      <c r="W623" s="36"/>
      <c r="X623" s="36"/>
    </row>
    <row r="624" spans="1:24">
      <c r="A624" s="16"/>
      <c r="B624" s="16"/>
      <c r="C624" s="16"/>
      <c r="D624" s="16"/>
      <c r="E624" s="16"/>
      <c r="F624">
        <f xml:space="preserve"> COUNTA(G624:AJ624)</f>
        <v>0</v>
      </c>
      <c r="G624" s="36"/>
      <c r="H624" s="36"/>
      <c r="I624" s="36"/>
      <c r="J624" s="36"/>
      <c r="K624" s="36"/>
      <c r="L624" s="36"/>
      <c r="M624" s="36"/>
      <c r="N624" s="36"/>
      <c r="O624" s="36"/>
      <c r="P624" s="36"/>
      <c r="Q624" s="36"/>
      <c r="R624" s="36"/>
      <c r="S624" s="36"/>
      <c r="T624" s="36"/>
      <c r="U624" s="36"/>
      <c r="V624" s="36"/>
      <c r="W624" s="36"/>
      <c r="X624" s="36"/>
    </row>
    <row r="625" spans="1:24">
      <c r="A625" s="16" t="s">
        <v>555</v>
      </c>
      <c r="B625" s="16" t="s">
        <v>8</v>
      </c>
      <c r="C625" s="16">
        <v>0</v>
      </c>
      <c r="D625" s="16">
        <v>2</v>
      </c>
      <c r="E625" s="16"/>
      <c r="F625">
        <f t="shared" si="84"/>
        <v>0</v>
      </c>
      <c r="G625" s="36"/>
      <c r="H625" s="36"/>
      <c r="I625" s="36"/>
      <c r="J625" s="36"/>
      <c r="K625" s="36"/>
      <c r="L625" s="36"/>
      <c r="M625" s="36"/>
      <c r="N625" s="36"/>
      <c r="O625" s="36"/>
      <c r="P625" s="36"/>
      <c r="Q625" s="36"/>
      <c r="R625" s="36"/>
      <c r="S625" s="36"/>
      <c r="T625" s="36"/>
      <c r="U625" s="36"/>
      <c r="V625" s="36"/>
      <c r="W625" s="36"/>
      <c r="X625" s="36"/>
    </row>
    <row r="626" spans="1:24">
      <c r="A626" s="16" t="s">
        <v>555</v>
      </c>
      <c r="B626" s="16" t="s">
        <v>8</v>
      </c>
      <c r="C626" s="16">
        <v>2</v>
      </c>
      <c r="D626" s="16" t="s">
        <v>880</v>
      </c>
      <c r="E626" s="16">
        <v>1</v>
      </c>
      <c r="F626">
        <f xml:space="preserve"> COUNTA(G626:AJ626)</f>
        <v>1</v>
      </c>
      <c r="G626" s="36"/>
      <c r="H626" s="36"/>
      <c r="I626" s="36"/>
      <c r="J626" s="36"/>
      <c r="K626" s="36"/>
      <c r="L626" s="36"/>
      <c r="M626" s="36"/>
      <c r="N626" s="36"/>
      <c r="O626" s="36"/>
      <c r="P626" s="36"/>
      <c r="Q626" s="36"/>
      <c r="R626" s="36"/>
      <c r="S626" s="45" t="s">
        <v>1299</v>
      </c>
      <c r="T626" s="36"/>
      <c r="U626" s="36"/>
      <c r="V626" s="36"/>
      <c r="W626" s="36"/>
      <c r="X626" s="36"/>
    </row>
    <row r="627" spans="1:24">
      <c r="A627" s="16" t="s">
        <v>555</v>
      </c>
      <c r="B627" s="16" t="s">
        <v>8</v>
      </c>
      <c r="C627" s="16">
        <v>2</v>
      </c>
      <c r="D627" s="16" t="s">
        <v>880</v>
      </c>
      <c r="E627" s="16">
        <v>2</v>
      </c>
      <c r="F627">
        <f xml:space="preserve"> COUNTA(G627:AJ627)</f>
        <v>1</v>
      </c>
      <c r="G627" s="36"/>
      <c r="H627" s="36"/>
      <c r="I627" s="36"/>
      <c r="J627" s="36"/>
      <c r="K627" s="36"/>
      <c r="L627" s="36"/>
      <c r="M627" s="36"/>
      <c r="N627" s="36"/>
      <c r="O627" s="36"/>
      <c r="P627" s="36"/>
      <c r="Q627" s="36"/>
      <c r="R627" s="36"/>
      <c r="S627" s="45" t="s">
        <v>1299</v>
      </c>
      <c r="T627" s="36"/>
      <c r="U627" s="36"/>
      <c r="V627" s="36"/>
      <c r="W627" s="36"/>
      <c r="X627" s="36"/>
    </row>
    <row r="628" spans="1:24">
      <c r="A628" s="16" t="s">
        <v>555</v>
      </c>
      <c r="B628" s="16" t="s">
        <v>8</v>
      </c>
      <c r="C628" s="16">
        <v>2</v>
      </c>
      <c r="D628" s="16" t="s">
        <v>881</v>
      </c>
      <c r="E628" s="16">
        <v>3</v>
      </c>
      <c r="F628">
        <f xml:space="preserve"> COUNTA(G628:AJ628)</f>
        <v>1</v>
      </c>
      <c r="G628" s="36"/>
      <c r="H628" s="36"/>
      <c r="I628" s="36"/>
      <c r="J628" s="36"/>
      <c r="K628" s="36"/>
      <c r="L628" s="36"/>
      <c r="M628" s="36"/>
      <c r="N628" s="36"/>
      <c r="O628" s="36"/>
      <c r="P628" s="36"/>
      <c r="Q628" s="36"/>
      <c r="R628" s="36"/>
      <c r="S628" s="45" t="s">
        <v>1299</v>
      </c>
      <c r="T628" s="36"/>
      <c r="U628" s="36"/>
      <c r="V628" s="36"/>
      <c r="W628" s="36"/>
      <c r="X628" s="36"/>
    </row>
    <row r="629" spans="1:24">
      <c r="A629" s="16" t="s">
        <v>555</v>
      </c>
      <c r="B629" s="16" t="s">
        <v>8</v>
      </c>
      <c r="C629" s="16">
        <v>2</v>
      </c>
      <c r="D629" s="16" t="s">
        <v>881</v>
      </c>
      <c r="E629" s="16">
        <v>4</v>
      </c>
      <c r="F629">
        <f xml:space="preserve"> COUNTA(G629:AJ629)</f>
        <v>1</v>
      </c>
      <c r="G629" s="36"/>
      <c r="H629" s="36"/>
      <c r="I629" s="36"/>
      <c r="J629" s="36"/>
      <c r="K629" s="36"/>
      <c r="L629" s="36"/>
      <c r="M629" s="36"/>
      <c r="N629" s="36"/>
      <c r="O629" s="36"/>
      <c r="P629" s="36"/>
      <c r="Q629" s="36"/>
      <c r="R629" s="36"/>
      <c r="S629" s="45" t="s">
        <v>1299</v>
      </c>
      <c r="T629" s="36"/>
      <c r="U629" s="36"/>
      <c r="V629" s="36"/>
      <c r="W629" s="36"/>
      <c r="X629" s="36"/>
    </row>
    <row r="630" spans="1:24">
      <c r="A630" s="16"/>
      <c r="B630" s="16"/>
      <c r="C630" s="16"/>
      <c r="D630" s="16"/>
      <c r="E630" s="16"/>
      <c r="F630">
        <f t="shared" ref="F630:F631" si="85" xml:space="preserve"> COUNTA(G630:AJ630)</f>
        <v>0</v>
      </c>
      <c r="G630" s="36"/>
      <c r="H630" s="36"/>
      <c r="I630" s="36"/>
      <c r="J630" s="36"/>
      <c r="K630" s="36"/>
      <c r="L630" s="36"/>
      <c r="M630" s="36"/>
      <c r="N630" s="36"/>
      <c r="O630" s="36"/>
      <c r="P630" s="36"/>
      <c r="Q630" s="36"/>
      <c r="R630" s="36"/>
      <c r="S630" s="36"/>
      <c r="T630" s="36"/>
      <c r="U630" s="36"/>
      <c r="V630" s="36"/>
      <c r="W630" s="36"/>
      <c r="X630" s="36"/>
    </row>
    <row r="631" spans="1:24">
      <c r="A631" s="16" t="s">
        <v>555</v>
      </c>
      <c r="B631" s="16" t="s">
        <v>327</v>
      </c>
      <c r="C631" s="16">
        <v>0</v>
      </c>
      <c r="D631" s="16">
        <v>0</v>
      </c>
      <c r="E631" s="16"/>
      <c r="F631">
        <f t="shared" si="85"/>
        <v>0</v>
      </c>
      <c r="G631" s="36"/>
      <c r="H631" s="36"/>
      <c r="I631" s="36"/>
      <c r="J631" s="36"/>
      <c r="K631" s="36"/>
      <c r="L631" s="36"/>
      <c r="M631" s="36"/>
      <c r="N631" s="36"/>
      <c r="O631" s="36"/>
      <c r="P631" s="36"/>
      <c r="Q631" s="36"/>
      <c r="R631" s="36"/>
      <c r="S631" s="36"/>
      <c r="T631" s="36"/>
      <c r="U631" s="36"/>
      <c r="V631" s="36"/>
      <c r="W631" s="36"/>
      <c r="X631" s="36"/>
    </row>
    <row r="632" spans="1:24">
      <c r="A632" s="16" t="s">
        <v>555</v>
      </c>
      <c r="B632" s="16" t="s">
        <v>327</v>
      </c>
      <c r="C632" s="16">
        <v>3</v>
      </c>
      <c r="D632" s="16" t="s">
        <v>881</v>
      </c>
      <c r="E632" s="16">
        <v>1</v>
      </c>
      <c r="F632">
        <f t="shared" ref="F632:F637" si="86" xml:space="preserve"> COUNTA(G632:AJ632)</f>
        <v>0</v>
      </c>
      <c r="G632" s="36"/>
      <c r="H632" s="36"/>
      <c r="I632" s="36"/>
      <c r="J632" s="36"/>
      <c r="K632" s="36"/>
      <c r="L632" s="36"/>
      <c r="M632" s="36"/>
      <c r="N632" s="36"/>
      <c r="O632" s="36"/>
      <c r="P632" s="36"/>
      <c r="Q632" s="36"/>
      <c r="R632" s="36"/>
      <c r="S632" s="36"/>
      <c r="T632" s="36"/>
      <c r="U632" s="36"/>
      <c r="V632" s="36"/>
      <c r="W632" s="36"/>
      <c r="X632" s="36"/>
    </row>
    <row r="633" spans="1:24">
      <c r="A633" s="16" t="s">
        <v>555</v>
      </c>
      <c r="B633" s="16" t="s">
        <v>327</v>
      </c>
      <c r="C633" s="16">
        <v>3</v>
      </c>
      <c r="D633" s="16" t="s">
        <v>881</v>
      </c>
      <c r="E633" s="16">
        <v>2</v>
      </c>
      <c r="F633">
        <f t="shared" si="86"/>
        <v>0</v>
      </c>
      <c r="G633" s="36"/>
      <c r="H633" s="36"/>
      <c r="I633" s="36"/>
      <c r="J633" s="36"/>
      <c r="K633" s="36"/>
      <c r="L633" s="36"/>
      <c r="M633" s="36"/>
      <c r="N633" s="36"/>
      <c r="O633" s="36"/>
      <c r="P633" s="36"/>
      <c r="Q633" s="36"/>
      <c r="R633" s="36"/>
      <c r="S633" s="36"/>
      <c r="T633" s="36"/>
      <c r="U633" s="36"/>
      <c r="V633" s="36"/>
      <c r="W633" s="36"/>
      <c r="X633" s="36"/>
    </row>
    <row r="634" spans="1:24">
      <c r="A634" s="16" t="s">
        <v>555</v>
      </c>
      <c r="B634" s="16" t="s">
        <v>327</v>
      </c>
      <c r="C634" s="16">
        <v>3</v>
      </c>
      <c r="D634" s="16" t="s">
        <v>881</v>
      </c>
      <c r="E634" s="16">
        <v>3</v>
      </c>
      <c r="F634">
        <f t="shared" si="86"/>
        <v>1</v>
      </c>
      <c r="G634" s="36"/>
      <c r="H634" s="36"/>
      <c r="I634" s="36"/>
      <c r="J634" s="36"/>
      <c r="K634" s="36"/>
      <c r="L634" s="36"/>
      <c r="M634" s="36"/>
      <c r="N634" s="36"/>
      <c r="O634" s="36"/>
      <c r="P634" s="36"/>
      <c r="Q634" s="36"/>
      <c r="R634" s="36"/>
      <c r="S634" s="45" t="s">
        <v>1299</v>
      </c>
      <c r="T634" s="36"/>
      <c r="U634" s="36"/>
      <c r="V634" s="36"/>
      <c r="W634" s="36"/>
      <c r="X634" s="36"/>
    </row>
    <row r="635" spans="1:24">
      <c r="A635" s="16" t="s">
        <v>555</v>
      </c>
      <c r="B635" s="16" t="s">
        <v>327</v>
      </c>
      <c r="C635" s="16">
        <v>3</v>
      </c>
      <c r="D635" s="16" t="s">
        <v>881</v>
      </c>
      <c r="E635" s="16">
        <v>4</v>
      </c>
      <c r="F635">
        <f t="shared" si="86"/>
        <v>1</v>
      </c>
      <c r="G635" s="36"/>
      <c r="H635" s="36"/>
      <c r="I635" s="36"/>
      <c r="J635" s="36"/>
      <c r="K635" s="36"/>
      <c r="L635" s="36"/>
      <c r="M635" s="36"/>
      <c r="N635" s="36"/>
      <c r="O635" s="36"/>
      <c r="P635" s="36"/>
      <c r="Q635" s="36"/>
      <c r="R635" s="36"/>
      <c r="S635" s="45" t="s">
        <v>1299</v>
      </c>
      <c r="T635" s="36"/>
      <c r="U635" s="36"/>
      <c r="V635" s="36"/>
      <c r="W635" s="36"/>
      <c r="X635" s="36"/>
    </row>
    <row r="636" spans="1:24">
      <c r="A636" s="16" t="s">
        <v>555</v>
      </c>
      <c r="B636" s="16" t="s">
        <v>327</v>
      </c>
      <c r="C636" s="16">
        <v>3</v>
      </c>
      <c r="D636" s="16" t="s">
        <v>882</v>
      </c>
      <c r="E636" s="16">
        <v>5</v>
      </c>
      <c r="F636">
        <f t="shared" si="86"/>
        <v>0</v>
      </c>
      <c r="G636" s="36"/>
      <c r="H636" s="36"/>
      <c r="I636" s="36"/>
      <c r="J636" s="36"/>
      <c r="K636" s="36"/>
      <c r="L636" s="36"/>
      <c r="M636" s="36"/>
      <c r="N636" s="36"/>
      <c r="O636" s="36"/>
      <c r="P636" s="36"/>
      <c r="Q636" s="36"/>
      <c r="R636" s="36"/>
      <c r="S636" s="36"/>
      <c r="T636" s="36"/>
      <c r="U636" s="36"/>
      <c r="V636" s="36"/>
      <c r="W636" s="36"/>
      <c r="X636" s="36"/>
    </row>
    <row r="637" spans="1:24">
      <c r="A637" s="16" t="s">
        <v>555</v>
      </c>
      <c r="B637" s="16" t="s">
        <v>327</v>
      </c>
      <c r="C637" s="16">
        <v>3</v>
      </c>
      <c r="D637" s="16" t="s">
        <v>882</v>
      </c>
      <c r="E637" s="16">
        <v>6</v>
      </c>
      <c r="F637">
        <f t="shared" si="86"/>
        <v>0</v>
      </c>
      <c r="G637" s="36"/>
      <c r="H637" s="36"/>
      <c r="I637" s="36"/>
      <c r="J637" s="36"/>
      <c r="K637" s="36"/>
      <c r="L637" s="36"/>
      <c r="M637" s="36"/>
      <c r="N637" s="36"/>
      <c r="O637" s="36"/>
      <c r="P637" s="36"/>
      <c r="Q637" s="36"/>
      <c r="R637" s="36"/>
      <c r="S637" s="36"/>
      <c r="T637" s="36"/>
      <c r="U637" s="36"/>
      <c r="V637" s="36"/>
      <c r="W637" s="36"/>
      <c r="X637" s="36"/>
    </row>
    <row r="638" spans="1:24">
      <c r="A638" s="16"/>
      <c r="B638" s="16"/>
      <c r="C638" s="16"/>
      <c r="D638" s="16"/>
      <c r="E638" s="16"/>
      <c r="F638">
        <f t="shared" ref="F638:F639" si="87" xml:space="preserve"> COUNTA(G638:AJ638)</f>
        <v>0</v>
      </c>
      <c r="G638" s="36"/>
      <c r="H638" s="36"/>
      <c r="I638" s="36"/>
      <c r="J638" s="36"/>
      <c r="K638" s="36"/>
      <c r="L638" s="36"/>
      <c r="M638" s="36"/>
      <c r="N638" s="36"/>
      <c r="O638" s="36"/>
      <c r="P638" s="36"/>
      <c r="Q638" s="36"/>
      <c r="R638" s="36"/>
      <c r="S638" s="36"/>
      <c r="T638" s="36"/>
      <c r="U638" s="36"/>
      <c r="V638" s="36"/>
      <c r="W638" s="36"/>
      <c r="X638" s="36"/>
    </row>
    <row r="639" spans="1:24">
      <c r="A639" s="16" t="s">
        <v>555</v>
      </c>
      <c r="B639" s="16" t="s">
        <v>577</v>
      </c>
      <c r="C639" s="16">
        <v>0</v>
      </c>
      <c r="D639" s="16">
        <v>0</v>
      </c>
      <c r="E639" s="16"/>
      <c r="F639">
        <f t="shared" si="87"/>
        <v>0</v>
      </c>
      <c r="G639" s="36"/>
      <c r="H639" s="36"/>
      <c r="I639" s="36"/>
      <c r="J639" s="36"/>
      <c r="K639" s="36"/>
      <c r="L639" s="36"/>
      <c r="M639" s="36"/>
      <c r="N639" s="36"/>
      <c r="O639" s="36"/>
      <c r="P639" s="36"/>
      <c r="Q639" s="36"/>
      <c r="R639" s="36"/>
      <c r="S639" s="36"/>
      <c r="T639" s="36"/>
      <c r="U639" s="36"/>
      <c r="V639" s="36"/>
      <c r="W639" s="36"/>
      <c r="X639" s="36"/>
    </row>
    <row r="640" spans="1:24">
      <c r="A640" s="16" t="s">
        <v>555</v>
      </c>
      <c r="B640" s="16" t="s">
        <v>577</v>
      </c>
      <c r="C640" s="16">
        <v>3</v>
      </c>
      <c r="D640" s="16" t="s">
        <v>882</v>
      </c>
      <c r="E640" s="16">
        <v>1</v>
      </c>
      <c r="F640">
        <f t="shared" ref="F640:F649" si="88" xml:space="preserve"> COUNTA(G640:AJ640)</f>
        <v>0</v>
      </c>
      <c r="G640" s="36"/>
      <c r="H640" s="36"/>
      <c r="I640" s="36"/>
      <c r="J640" s="36"/>
      <c r="K640" s="36"/>
      <c r="L640" s="36"/>
      <c r="M640" s="36"/>
      <c r="N640" s="36"/>
      <c r="O640" s="36"/>
      <c r="P640" s="36"/>
      <c r="Q640" s="36"/>
      <c r="R640" s="36"/>
      <c r="S640" s="36"/>
      <c r="T640" s="36"/>
      <c r="U640" s="36"/>
      <c r="V640" s="36"/>
      <c r="W640" s="36"/>
      <c r="X640" s="36"/>
    </row>
    <row r="641" spans="1:24">
      <c r="A641" s="16" t="s">
        <v>555</v>
      </c>
      <c r="B641" s="16" t="s">
        <v>577</v>
      </c>
      <c r="C641" s="16">
        <v>3</v>
      </c>
      <c r="D641" s="16" t="s">
        <v>880</v>
      </c>
      <c r="E641" s="16">
        <v>2</v>
      </c>
      <c r="F641">
        <f t="shared" si="88"/>
        <v>0</v>
      </c>
      <c r="G641" s="36"/>
      <c r="H641" s="36"/>
      <c r="I641" s="36"/>
      <c r="J641" s="36"/>
      <c r="K641" s="36"/>
      <c r="L641" s="36"/>
      <c r="M641" s="36"/>
      <c r="N641" s="36"/>
      <c r="O641" s="36"/>
      <c r="P641" s="36"/>
      <c r="Q641" s="36"/>
      <c r="R641" s="36"/>
      <c r="S641" s="36"/>
      <c r="T641" s="36"/>
      <c r="U641" s="36"/>
      <c r="V641" s="36"/>
      <c r="W641" s="36"/>
      <c r="X641" s="36"/>
    </row>
    <row r="642" spans="1:24">
      <c r="A642" s="16" t="s">
        <v>555</v>
      </c>
      <c r="B642" s="16" t="s">
        <v>577</v>
      </c>
      <c r="C642" s="16">
        <v>3</v>
      </c>
      <c r="D642" s="16" t="s">
        <v>973</v>
      </c>
      <c r="E642" s="16">
        <v>3</v>
      </c>
      <c r="F642">
        <f t="shared" si="88"/>
        <v>0</v>
      </c>
      <c r="G642" s="36"/>
      <c r="H642" s="36"/>
      <c r="I642" s="36"/>
      <c r="J642" s="36"/>
      <c r="K642" s="36"/>
      <c r="L642" s="36"/>
      <c r="M642" s="36"/>
      <c r="N642" s="36"/>
      <c r="O642" s="36"/>
      <c r="P642" s="36"/>
      <c r="Q642" s="36"/>
      <c r="R642" s="36"/>
      <c r="S642" s="36"/>
      <c r="T642" s="36"/>
      <c r="U642" s="36"/>
      <c r="V642" s="36"/>
      <c r="W642" s="36"/>
      <c r="X642" s="36"/>
    </row>
    <row r="643" spans="1:24">
      <c r="A643" s="16" t="s">
        <v>555</v>
      </c>
      <c r="B643" s="16" t="s">
        <v>577</v>
      </c>
      <c r="C643" s="16">
        <v>3</v>
      </c>
      <c r="D643" s="16" t="s">
        <v>973</v>
      </c>
      <c r="E643" s="16">
        <v>4</v>
      </c>
      <c r="F643">
        <f t="shared" si="88"/>
        <v>0</v>
      </c>
      <c r="G643" s="36"/>
      <c r="H643" s="36"/>
      <c r="I643" s="36"/>
      <c r="J643" s="36"/>
      <c r="K643" s="36"/>
      <c r="L643" s="36"/>
      <c r="M643" s="36"/>
      <c r="N643" s="36"/>
      <c r="O643" s="36"/>
      <c r="P643" s="36"/>
      <c r="Q643" s="36"/>
      <c r="R643" s="36"/>
      <c r="S643" s="36"/>
      <c r="T643" s="36"/>
      <c r="U643" s="36"/>
      <c r="V643" s="36"/>
      <c r="W643" s="36"/>
      <c r="X643" s="36"/>
    </row>
    <row r="644" spans="1:24">
      <c r="A644" s="16" t="s">
        <v>555</v>
      </c>
      <c r="B644" s="16" t="s">
        <v>577</v>
      </c>
      <c r="C644" s="16">
        <v>3</v>
      </c>
      <c r="D644" s="16" t="s">
        <v>881</v>
      </c>
      <c r="E644" s="16">
        <v>5</v>
      </c>
      <c r="F644">
        <f t="shared" si="88"/>
        <v>0</v>
      </c>
      <c r="G644" s="36"/>
      <c r="H644" s="36"/>
      <c r="I644" s="36"/>
      <c r="J644" s="36"/>
      <c r="K644" s="36"/>
      <c r="L644" s="36"/>
      <c r="M644" s="36"/>
      <c r="N644" s="36"/>
      <c r="O644" s="36"/>
      <c r="P644" s="36"/>
      <c r="Q644" s="36"/>
      <c r="R644" s="36"/>
      <c r="S644" s="36"/>
      <c r="T644" s="36"/>
      <c r="U644" s="36"/>
      <c r="V644" s="36"/>
      <c r="W644" s="36"/>
      <c r="X644" s="36"/>
    </row>
    <row r="645" spans="1:24">
      <c r="A645" s="16" t="s">
        <v>555</v>
      </c>
      <c r="B645" s="16" t="s">
        <v>577</v>
      </c>
      <c r="C645" s="16">
        <v>3</v>
      </c>
      <c r="D645" s="16" t="s">
        <v>973</v>
      </c>
      <c r="E645" s="16">
        <v>6</v>
      </c>
      <c r="F645">
        <f t="shared" si="88"/>
        <v>0</v>
      </c>
      <c r="G645" s="36"/>
      <c r="H645" s="36"/>
      <c r="I645" s="36"/>
      <c r="J645" s="36"/>
      <c r="K645" s="36"/>
      <c r="L645" s="36"/>
      <c r="M645" s="36"/>
      <c r="N645" s="36"/>
      <c r="O645" s="36"/>
      <c r="P645" s="36"/>
      <c r="Q645" s="36"/>
      <c r="R645" s="36"/>
      <c r="S645" s="36"/>
      <c r="T645" s="36"/>
      <c r="U645" s="36"/>
      <c r="V645" s="36"/>
      <c r="W645" s="36"/>
      <c r="X645" s="36"/>
    </row>
    <row r="646" spans="1:24">
      <c r="A646" s="16" t="s">
        <v>555</v>
      </c>
      <c r="B646" s="16" t="s">
        <v>577</v>
      </c>
      <c r="C646" s="16">
        <v>3</v>
      </c>
      <c r="D646" s="16" t="s">
        <v>973</v>
      </c>
      <c r="E646" s="16">
        <v>7</v>
      </c>
      <c r="F646">
        <f t="shared" si="88"/>
        <v>0</v>
      </c>
      <c r="G646" s="36"/>
      <c r="H646" s="36"/>
      <c r="I646" s="36"/>
      <c r="J646" s="36"/>
      <c r="K646" s="36"/>
      <c r="L646" s="36"/>
      <c r="M646" s="36"/>
      <c r="N646" s="36"/>
      <c r="O646" s="36"/>
      <c r="P646" s="36"/>
      <c r="Q646" s="36"/>
      <c r="R646" s="36"/>
      <c r="S646" s="36"/>
      <c r="T646" s="36"/>
      <c r="U646" s="36"/>
      <c r="V646" s="36"/>
      <c r="W646" s="36"/>
      <c r="X646" s="36"/>
    </row>
    <row r="647" spans="1:24">
      <c r="A647" s="16" t="s">
        <v>555</v>
      </c>
      <c r="B647" s="16" t="s">
        <v>577</v>
      </c>
      <c r="C647" s="16">
        <v>3</v>
      </c>
      <c r="D647" s="16" t="s">
        <v>973</v>
      </c>
      <c r="E647" s="16">
        <v>8</v>
      </c>
      <c r="F647">
        <f t="shared" si="88"/>
        <v>0</v>
      </c>
      <c r="G647" s="36"/>
      <c r="H647" s="36"/>
      <c r="I647" s="36"/>
      <c r="J647" s="36"/>
      <c r="K647" s="36"/>
      <c r="L647" s="36"/>
      <c r="M647" s="36"/>
      <c r="N647" s="36"/>
      <c r="O647" s="36"/>
      <c r="P647" s="36"/>
      <c r="Q647" s="36"/>
      <c r="R647" s="36"/>
      <c r="S647" s="36"/>
      <c r="T647" s="36"/>
      <c r="U647" s="36"/>
      <c r="V647" s="36"/>
      <c r="W647" s="36"/>
      <c r="X647" s="36"/>
    </row>
    <row r="648" spans="1:24">
      <c r="A648" s="16" t="s">
        <v>555</v>
      </c>
      <c r="B648" s="16" t="s">
        <v>577</v>
      </c>
      <c r="C648" s="16">
        <v>3</v>
      </c>
      <c r="D648" s="16" t="s">
        <v>973</v>
      </c>
      <c r="E648" s="16">
        <v>9</v>
      </c>
      <c r="F648">
        <f t="shared" si="88"/>
        <v>0</v>
      </c>
      <c r="G648" s="36"/>
      <c r="H648" s="36"/>
      <c r="I648" s="36"/>
      <c r="J648" s="36"/>
      <c r="K648" s="36"/>
      <c r="L648" s="36"/>
      <c r="M648" s="36"/>
      <c r="N648" s="36"/>
      <c r="O648" s="36"/>
      <c r="P648" s="36"/>
      <c r="Q648" s="36"/>
      <c r="R648" s="36"/>
      <c r="S648" s="36"/>
      <c r="T648" s="36"/>
      <c r="U648" s="36"/>
      <c r="V648" s="36"/>
      <c r="W648" s="36"/>
      <c r="X648" s="36"/>
    </row>
    <row r="649" spans="1:24">
      <c r="A649" s="16" t="s">
        <v>555</v>
      </c>
      <c r="B649" s="16" t="s">
        <v>577</v>
      </c>
      <c r="C649" s="16">
        <v>3</v>
      </c>
      <c r="D649" s="16" t="s">
        <v>880</v>
      </c>
      <c r="E649" s="16">
        <v>10</v>
      </c>
      <c r="F649">
        <f t="shared" si="88"/>
        <v>0</v>
      </c>
      <c r="G649" s="36"/>
      <c r="H649" s="36"/>
      <c r="I649" s="36"/>
      <c r="J649" s="36"/>
      <c r="K649" s="36"/>
      <c r="L649" s="36"/>
      <c r="M649" s="36"/>
      <c r="N649" s="36"/>
      <c r="O649" s="36"/>
      <c r="P649" s="36"/>
      <c r="Q649" s="36"/>
      <c r="R649" s="36"/>
      <c r="S649" s="36"/>
      <c r="T649" s="36"/>
      <c r="U649" s="36"/>
      <c r="V649" s="36"/>
      <c r="W649" s="36"/>
      <c r="X649" s="36"/>
    </row>
    <row r="650" spans="1:24">
      <c r="A650" s="16"/>
      <c r="B650" s="16"/>
      <c r="C650" s="16"/>
      <c r="D650" s="16"/>
      <c r="E650" s="16"/>
      <c r="F650">
        <f t="shared" ref="F650:F676" si="89" xml:space="preserve"> COUNTA(G650:AJ650)</f>
        <v>0</v>
      </c>
      <c r="G650" s="36"/>
      <c r="H650" s="36"/>
      <c r="I650" s="36"/>
      <c r="J650" s="36"/>
      <c r="K650" s="36"/>
      <c r="L650" s="36"/>
      <c r="M650" s="36"/>
      <c r="N650" s="36"/>
      <c r="O650" s="36"/>
      <c r="P650" s="36"/>
      <c r="Q650" s="36"/>
      <c r="R650" s="36"/>
      <c r="S650" s="36"/>
      <c r="T650" s="36"/>
      <c r="U650" s="36"/>
      <c r="V650" s="36"/>
      <c r="W650" s="36"/>
      <c r="X650" s="36"/>
    </row>
    <row r="651" spans="1:24">
      <c r="A651" s="16" t="s">
        <v>555</v>
      </c>
      <c r="B651" s="16" t="s">
        <v>392</v>
      </c>
      <c r="C651" s="16">
        <v>0</v>
      </c>
      <c r="D651" s="16">
        <v>0</v>
      </c>
      <c r="E651" s="16"/>
      <c r="F651">
        <f t="shared" si="89"/>
        <v>0</v>
      </c>
      <c r="G651" s="36"/>
      <c r="H651" s="36"/>
      <c r="I651" s="36"/>
      <c r="J651" s="36"/>
      <c r="K651" s="36"/>
      <c r="L651" s="36"/>
      <c r="M651" s="36"/>
      <c r="N651" s="36"/>
      <c r="O651" s="36"/>
      <c r="P651" s="36"/>
      <c r="Q651" s="36"/>
      <c r="R651" s="36"/>
      <c r="S651" s="36"/>
      <c r="T651" s="36"/>
      <c r="U651" s="36"/>
      <c r="V651" s="36"/>
      <c r="W651" s="36"/>
      <c r="X651" s="36"/>
    </row>
    <row r="652" spans="1:24">
      <c r="A652" s="16" t="s">
        <v>555</v>
      </c>
      <c r="B652" s="16" t="s">
        <v>392</v>
      </c>
      <c r="C652" s="16">
        <v>3</v>
      </c>
      <c r="D652" s="16" t="s">
        <v>881</v>
      </c>
      <c r="E652" s="16">
        <v>1</v>
      </c>
      <c r="F652">
        <f t="shared" ref="F652:F661" si="90" xml:space="preserve"> COUNTA(G652:AJ652)</f>
        <v>1</v>
      </c>
      <c r="G652" s="36"/>
      <c r="H652" s="36"/>
      <c r="I652" s="36"/>
      <c r="J652" s="36"/>
      <c r="K652" s="36"/>
      <c r="L652" s="36"/>
      <c r="M652" s="36"/>
      <c r="N652" s="36"/>
      <c r="O652" s="36"/>
      <c r="P652" s="36"/>
      <c r="Q652" s="36"/>
      <c r="R652" s="36"/>
      <c r="S652" s="45" t="s">
        <v>1299</v>
      </c>
      <c r="T652" s="36"/>
      <c r="U652" s="36"/>
      <c r="V652" s="36"/>
      <c r="W652" s="36"/>
      <c r="X652" s="36"/>
    </row>
    <row r="653" spans="1:24">
      <c r="A653" s="16" t="s">
        <v>555</v>
      </c>
      <c r="B653" s="16" t="s">
        <v>392</v>
      </c>
      <c r="C653" s="16">
        <v>3</v>
      </c>
      <c r="D653" s="16" t="s">
        <v>882</v>
      </c>
      <c r="E653" s="16">
        <v>2</v>
      </c>
      <c r="F653">
        <f t="shared" si="90"/>
        <v>1</v>
      </c>
      <c r="G653" s="36"/>
      <c r="H653" s="36"/>
      <c r="I653" s="36"/>
      <c r="J653" s="36"/>
      <c r="K653" s="36"/>
      <c r="L653" s="36"/>
      <c r="M653" s="36"/>
      <c r="N653" s="36"/>
      <c r="O653" s="36"/>
      <c r="P653" s="36"/>
      <c r="Q653" s="36"/>
      <c r="R653" s="36"/>
      <c r="S653" s="45" t="s">
        <v>1299</v>
      </c>
      <c r="T653" s="36"/>
      <c r="U653" s="36"/>
      <c r="V653" s="36"/>
      <c r="W653" s="36"/>
      <c r="X653" s="36"/>
    </row>
    <row r="654" spans="1:24">
      <c r="A654" s="16" t="s">
        <v>555</v>
      </c>
      <c r="B654" s="16" t="s">
        <v>392</v>
      </c>
      <c r="C654" s="16">
        <v>3</v>
      </c>
      <c r="D654" s="16" t="s">
        <v>880</v>
      </c>
      <c r="E654" s="16">
        <v>3</v>
      </c>
      <c r="F654">
        <f t="shared" si="90"/>
        <v>1</v>
      </c>
      <c r="G654" s="36"/>
      <c r="H654" s="36"/>
      <c r="I654" s="36"/>
      <c r="J654" s="36"/>
      <c r="K654" s="36"/>
      <c r="L654" s="36"/>
      <c r="M654" s="36"/>
      <c r="N654" s="36"/>
      <c r="O654" s="36"/>
      <c r="P654" s="36"/>
      <c r="Q654" s="36"/>
      <c r="R654" s="36"/>
      <c r="S654" s="45" t="s">
        <v>1299</v>
      </c>
      <c r="T654" s="36"/>
      <c r="U654" s="36"/>
      <c r="V654" s="36"/>
      <c r="W654" s="36"/>
      <c r="X654" s="36"/>
    </row>
    <row r="655" spans="1:24">
      <c r="A655" s="16" t="s">
        <v>555</v>
      </c>
      <c r="B655" s="16" t="s">
        <v>392</v>
      </c>
      <c r="C655" s="16">
        <v>3</v>
      </c>
      <c r="D655" s="16" t="s">
        <v>880</v>
      </c>
      <c r="E655" s="16">
        <v>4</v>
      </c>
      <c r="F655">
        <f t="shared" si="90"/>
        <v>1</v>
      </c>
      <c r="G655" s="36"/>
      <c r="H655" s="36"/>
      <c r="I655" s="36"/>
      <c r="J655" s="36"/>
      <c r="K655" s="36"/>
      <c r="L655" s="36"/>
      <c r="M655" s="36"/>
      <c r="N655" s="36"/>
      <c r="O655" s="36"/>
      <c r="P655" s="36"/>
      <c r="Q655" s="36"/>
      <c r="R655" s="36"/>
      <c r="S655" s="45" t="s">
        <v>1299</v>
      </c>
      <c r="T655" s="36"/>
      <c r="U655" s="36"/>
      <c r="V655" s="36"/>
      <c r="W655" s="36"/>
      <c r="X655" s="36"/>
    </row>
    <row r="656" spans="1:24">
      <c r="A656" s="16" t="s">
        <v>555</v>
      </c>
      <c r="B656" s="16" t="s">
        <v>392</v>
      </c>
      <c r="C656" s="16">
        <v>3</v>
      </c>
      <c r="D656" s="16" t="s">
        <v>881</v>
      </c>
      <c r="E656" s="16">
        <v>5</v>
      </c>
      <c r="F656">
        <f t="shared" si="90"/>
        <v>0</v>
      </c>
      <c r="G656" s="36"/>
      <c r="H656" s="36"/>
      <c r="I656" s="36"/>
      <c r="J656" s="36"/>
      <c r="K656" s="36"/>
      <c r="L656" s="36"/>
      <c r="M656" s="36"/>
      <c r="N656" s="36"/>
      <c r="O656" s="36"/>
      <c r="P656" s="36"/>
      <c r="Q656" s="36"/>
      <c r="R656" s="36"/>
      <c r="S656" s="36"/>
      <c r="T656" s="36"/>
      <c r="U656" s="36"/>
      <c r="V656" s="36"/>
      <c r="W656" s="36"/>
      <c r="X656" s="36"/>
    </row>
    <row r="657" spans="1:24">
      <c r="A657" s="16" t="s">
        <v>555</v>
      </c>
      <c r="B657" s="16" t="s">
        <v>392</v>
      </c>
      <c r="C657" s="16">
        <v>3</v>
      </c>
      <c r="D657" s="16" t="s">
        <v>880</v>
      </c>
      <c r="E657" s="16">
        <v>6</v>
      </c>
      <c r="F657">
        <f t="shared" si="90"/>
        <v>0</v>
      </c>
      <c r="G657" s="36"/>
      <c r="H657" s="36"/>
      <c r="I657" s="36"/>
      <c r="J657" s="36"/>
      <c r="K657" s="36"/>
      <c r="L657" s="36"/>
      <c r="M657" s="36"/>
      <c r="N657" s="36"/>
      <c r="O657" s="36"/>
      <c r="P657" s="36"/>
      <c r="Q657" s="36"/>
      <c r="R657" s="36"/>
      <c r="S657" s="36"/>
      <c r="T657" s="36"/>
      <c r="U657" s="36"/>
      <c r="V657" s="36"/>
      <c r="W657" s="36"/>
      <c r="X657" s="36"/>
    </row>
    <row r="658" spans="1:24">
      <c r="A658" s="16" t="s">
        <v>555</v>
      </c>
      <c r="B658" s="16" t="s">
        <v>392</v>
      </c>
      <c r="C658" s="16">
        <v>3</v>
      </c>
      <c r="D658" s="16" t="s">
        <v>882</v>
      </c>
      <c r="E658" s="16">
        <v>7</v>
      </c>
      <c r="F658">
        <f t="shared" si="90"/>
        <v>0</v>
      </c>
      <c r="G658" s="36"/>
      <c r="H658" s="36"/>
      <c r="I658" s="36"/>
      <c r="J658" s="36"/>
      <c r="K658" s="36"/>
      <c r="L658" s="36"/>
      <c r="M658" s="36"/>
      <c r="N658" s="36"/>
      <c r="O658" s="36"/>
      <c r="P658" s="36"/>
      <c r="Q658" s="36"/>
      <c r="R658" s="36"/>
      <c r="S658" s="36"/>
      <c r="T658" s="36"/>
      <c r="U658" s="36"/>
      <c r="V658" s="36"/>
      <c r="W658" s="36"/>
      <c r="X658" s="36"/>
    </row>
    <row r="659" spans="1:24">
      <c r="A659" s="16" t="s">
        <v>555</v>
      </c>
      <c r="B659" s="16" t="s">
        <v>392</v>
      </c>
      <c r="C659" s="16">
        <v>3</v>
      </c>
      <c r="D659" s="16" t="s">
        <v>881</v>
      </c>
      <c r="E659" s="16">
        <v>8</v>
      </c>
      <c r="F659">
        <f t="shared" si="90"/>
        <v>1</v>
      </c>
      <c r="G659" s="36"/>
      <c r="H659" s="36"/>
      <c r="I659" s="36"/>
      <c r="J659" s="36"/>
      <c r="K659" s="36"/>
      <c r="L659" s="36"/>
      <c r="M659" s="36"/>
      <c r="N659" s="36"/>
      <c r="O659" s="36"/>
      <c r="P659" s="36"/>
      <c r="Q659" s="36"/>
      <c r="R659" s="36"/>
      <c r="S659" s="45" t="s">
        <v>1299</v>
      </c>
      <c r="T659" s="36"/>
      <c r="U659" s="36"/>
      <c r="V659" s="36"/>
      <c r="W659" s="36"/>
      <c r="X659" s="36"/>
    </row>
    <row r="660" spans="1:24">
      <c r="A660" s="16" t="s">
        <v>555</v>
      </c>
      <c r="B660" s="16" t="s">
        <v>392</v>
      </c>
      <c r="C660" s="16">
        <v>3</v>
      </c>
      <c r="D660" s="16" t="s">
        <v>880</v>
      </c>
      <c r="E660" s="16">
        <v>9</v>
      </c>
      <c r="F660">
        <f t="shared" si="90"/>
        <v>1</v>
      </c>
      <c r="G660" s="36"/>
      <c r="H660" s="36"/>
      <c r="I660" s="36"/>
      <c r="J660" s="36"/>
      <c r="K660" s="36"/>
      <c r="L660" s="36"/>
      <c r="M660" s="36"/>
      <c r="N660" s="36"/>
      <c r="O660" s="36"/>
      <c r="P660" s="36"/>
      <c r="Q660" s="36"/>
      <c r="R660" s="36"/>
      <c r="S660" s="45" t="s">
        <v>1299</v>
      </c>
      <c r="T660" s="36"/>
      <c r="U660" s="36"/>
      <c r="V660" s="36"/>
      <c r="W660" s="36"/>
      <c r="X660" s="36"/>
    </row>
    <row r="661" spans="1:24">
      <c r="A661" s="16" t="s">
        <v>555</v>
      </c>
      <c r="B661" s="16" t="s">
        <v>392</v>
      </c>
      <c r="C661" s="16">
        <v>3</v>
      </c>
      <c r="D661" s="16" t="s">
        <v>882</v>
      </c>
      <c r="E661" s="16">
        <v>10</v>
      </c>
      <c r="F661">
        <f t="shared" si="90"/>
        <v>1</v>
      </c>
      <c r="G661" s="36"/>
      <c r="H661" s="36"/>
      <c r="I661" s="36"/>
      <c r="J661" s="36"/>
      <c r="K661" s="36"/>
      <c r="L661" s="36"/>
      <c r="M661" s="36"/>
      <c r="N661" s="36"/>
      <c r="O661" s="36"/>
      <c r="P661" s="36"/>
      <c r="Q661" s="36"/>
      <c r="R661" s="36"/>
      <c r="S661" s="45" t="s">
        <v>1299</v>
      </c>
      <c r="T661" s="36"/>
      <c r="U661" s="36"/>
      <c r="V661" s="36"/>
      <c r="W661" s="36"/>
      <c r="X661" s="36"/>
    </row>
    <row r="662" spans="1:24">
      <c r="A662" s="16"/>
      <c r="B662" s="16"/>
      <c r="C662" s="16"/>
      <c r="D662" s="16"/>
      <c r="E662" s="16"/>
      <c r="F662">
        <f t="shared" si="89"/>
        <v>0</v>
      </c>
      <c r="G662" s="36"/>
      <c r="H662" s="36"/>
      <c r="I662" s="36"/>
      <c r="J662" s="36"/>
      <c r="K662" s="36"/>
      <c r="L662" s="36"/>
      <c r="M662" s="36"/>
      <c r="N662" s="36"/>
      <c r="O662" s="36"/>
      <c r="P662" s="36"/>
      <c r="Q662" s="36"/>
      <c r="R662" s="36"/>
      <c r="S662" s="36"/>
      <c r="T662" s="36"/>
      <c r="U662" s="36"/>
      <c r="V662" s="36"/>
      <c r="W662" s="36"/>
      <c r="X662" s="36"/>
    </row>
    <row r="663" spans="1:24">
      <c r="A663" s="16" t="s">
        <v>555</v>
      </c>
      <c r="B663" s="16" t="s">
        <v>421</v>
      </c>
      <c r="C663" s="16">
        <v>0</v>
      </c>
      <c r="D663" s="16">
        <v>0</v>
      </c>
      <c r="E663" s="16"/>
      <c r="F663">
        <f t="shared" si="89"/>
        <v>0</v>
      </c>
      <c r="G663" s="36"/>
      <c r="H663" s="36"/>
      <c r="I663" s="36"/>
      <c r="J663" s="36"/>
      <c r="K663" s="36"/>
      <c r="L663" s="36"/>
      <c r="M663" s="36"/>
      <c r="N663" s="36"/>
      <c r="O663" s="36"/>
      <c r="P663" s="36"/>
      <c r="Q663" s="36"/>
      <c r="R663" s="36"/>
      <c r="S663" s="36"/>
      <c r="T663" s="36"/>
      <c r="U663" s="36"/>
      <c r="V663" s="36"/>
      <c r="W663" s="36"/>
      <c r="X663" s="36"/>
    </row>
    <row r="664" spans="1:24">
      <c r="A664" s="16" t="s">
        <v>555</v>
      </c>
      <c r="B664" s="16" t="s">
        <v>421</v>
      </c>
      <c r="C664" s="16">
        <v>3</v>
      </c>
      <c r="D664" s="16" t="s">
        <v>880</v>
      </c>
      <c r="E664" s="16">
        <v>1</v>
      </c>
      <c r="F664">
        <f xml:space="preserve"> COUNTA(G664:AJ664)</f>
        <v>1</v>
      </c>
      <c r="G664" s="36"/>
      <c r="H664" s="36"/>
      <c r="I664" s="36"/>
      <c r="J664" s="36"/>
      <c r="K664" s="36"/>
      <c r="L664" s="36"/>
      <c r="M664" s="36"/>
      <c r="N664" s="36"/>
      <c r="O664" s="36"/>
      <c r="P664" s="36"/>
      <c r="Q664" s="36"/>
      <c r="R664" s="36"/>
      <c r="S664" s="45" t="s">
        <v>1299</v>
      </c>
      <c r="T664" s="36"/>
      <c r="U664" s="36"/>
      <c r="V664" s="36"/>
      <c r="W664" s="36"/>
      <c r="X664" s="36"/>
    </row>
    <row r="665" spans="1:24">
      <c r="A665" s="16" t="s">
        <v>555</v>
      </c>
      <c r="B665" s="16" t="s">
        <v>421</v>
      </c>
      <c r="C665" s="16">
        <v>3</v>
      </c>
      <c r="D665" s="16" t="s">
        <v>882</v>
      </c>
      <c r="E665" s="16">
        <v>2</v>
      </c>
      <c r="F665">
        <f xml:space="preserve"> COUNTA(G665:AJ665)</f>
        <v>1</v>
      </c>
      <c r="G665" s="36"/>
      <c r="H665" s="36"/>
      <c r="I665" s="36"/>
      <c r="J665" s="36"/>
      <c r="K665" s="36"/>
      <c r="L665" s="36"/>
      <c r="M665" s="36"/>
      <c r="N665" s="36"/>
      <c r="O665" s="36"/>
      <c r="P665" s="36"/>
      <c r="Q665" s="36"/>
      <c r="R665" s="36"/>
      <c r="S665" s="45" t="s">
        <v>1299</v>
      </c>
      <c r="T665" s="36"/>
      <c r="U665" s="36"/>
      <c r="V665" s="36"/>
      <c r="W665" s="36"/>
      <c r="X665" s="36"/>
    </row>
    <row r="666" spans="1:24">
      <c r="A666" s="16" t="s">
        <v>555</v>
      </c>
      <c r="B666" s="16" t="s">
        <v>421</v>
      </c>
      <c r="C666" s="16">
        <v>3</v>
      </c>
      <c r="D666" s="16" t="s">
        <v>880</v>
      </c>
      <c r="E666" s="16">
        <v>3</v>
      </c>
      <c r="F666">
        <f xml:space="preserve"> COUNTA(G666:AJ666)</f>
        <v>1</v>
      </c>
      <c r="G666" s="36"/>
      <c r="H666" s="36"/>
      <c r="I666" s="36"/>
      <c r="J666" s="36"/>
      <c r="K666" s="36"/>
      <c r="L666" s="36"/>
      <c r="M666" s="36"/>
      <c r="N666" s="36"/>
      <c r="O666" s="36"/>
      <c r="P666" s="36"/>
      <c r="Q666" s="36"/>
      <c r="R666" s="36"/>
      <c r="S666" s="45" t="s">
        <v>1299</v>
      </c>
      <c r="T666" s="36"/>
      <c r="U666" s="36"/>
      <c r="V666" s="36"/>
      <c r="W666" s="36"/>
      <c r="X666" s="36"/>
    </row>
    <row r="667" spans="1:24">
      <c r="A667" s="16" t="s">
        <v>555</v>
      </c>
      <c r="B667" s="16" t="s">
        <v>421</v>
      </c>
      <c r="C667" s="16">
        <v>3</v>
      </c>
      <c r="D667" s="16" t="s">
        <v>880</v>
      </c>
      <c r="E667" s="16">
        <v>4</v>
      </c>
      <c r="F667">
        <f xml:space="preserve"> COUNTA(G667:AJ667)</f>
        <v>1</v>
      </c>
      <c r="G667" s="36"/>
      <c r="H667" s="36"/>
      <c r="I667" s="36"/>
      <c r="J667" s="36"/>
      <c r="K667" s="36"/>
      <c r="L667" s="36"/>
      <c r="M667" s="36"/>
      <c r="N667" s="36"/>
      <c r="O667" s="36"/>
      <c r="P667" s="36"/>
      <c r="Q667" s="36"/>
      <c r="R667" s="36"/>
      <c r="S667" s="45" t="s">
        <v>1299</v>
      </c>
      <c r="T667" s="36"/>
      <c r="U667" s="36"/>
      <c r="V667" s="36"/>
      <c r="W667" s="36"/>
      <c r="X667" s="36"/>
    </row>
    <row r="668" spans="1:24">
      <c r="A668" s="16" t="s">
        <v>555</v>
      </c>
      <c r="B668" s="16" t="s">
        <v>421</v>
      </c>
      <c r="C668" s="16">
        <v>3</v>
      </c>
      <c r="D668" s="16" t="s">
        <v>881</v>
      </c>
      <c r="E668" s="16">
        <v>5</v>
      </c>
      <c r="F668">
        <f xml:space="preserve"> COUNTA(G668:AJ668)</f>
        <v>0</v>
      </c>
      <c r="G668" s="36"/>
      <c r="H668" s="36"/>
      <c r="I668" s="36"/>
      <c r="J668" s="36"/>
      <c r="K668" s="36"/>
      <c r="L668" s="36"/>
      <c r="M668" s="36"/>
      <c r="N668" s="36"/>
      <c r="O668" s="36"/>
      <c r="P668" s="36"/>
      <c r="Q668" s="36"/>
      <c r="R668" s="36"/>
      <c r="S668" s="36"/>
      <c r="T668" s="36"/>
      <c r="U668" s="36"/>
      <c r="V668" s="36"/>
      <c r="W668" s="36"/>
      <c r="X668" s="36"/>
    </row>
    <row r="669" spans="1:24">
      <c r="A669" s="16"/>
      <c r="B669" s="16"/>
      <c r="C669" s="16"/>
      <c r="D669" s="16"/>
      <c r="E669" s="16"/>
      <c r="F669">
        <f t="shared" si="89"/>
        <v>0</v>
      </c>
      <c r="G669" s="36"/>
      <c r="H669" s="36"/>
      <c r="I669" s="36"/>
      <c r="J669" s="36"/>
      <c r="K669" s="36"/>
      <c r="L669" s="36"/>
      <c r="M669" s="36"/>
      <c r="N669" s="36"/>
      <c r="O669" s="36"/>
      <c r="P669" s="36"/>
      <c r="Q669" s="36"/>
      <c r="R669" s="36"/>
      <c r="S669" s="36"/>
      <c r="T669" s="36"/>
      <c r="U669" s="36"/>
      <c r="V669" s="36"/>
      <c r="W669" s="36"/>
      <c r="X669" s="36"/>
    </row>
    <row r="670" spans="1:24">
      <c r="A670" s="16" t="s">
        <v>555</v>
      </c>
      <c r="B670" s="16" t="s">
        <v>190</v>
      </c>
      <c r="C670" s="16">
        <v>0</v>
      </c>
      <c r="D670" s="16">
        <v>0</v>
      </c>
      <c r="E670" s="16"/>
      <c r="F670">
        <f t="shared" si="89"/>
        <v>0</v>
      </c>
      <c r="G670" s="36"/>
      <c r="H670" s="36"/>
      <c r="I670" s="36"/>
      <c r="J670" s="36"/>
      <c r="K670" s="36"/>
      <c r="L670" s="36"/>
      <c r="M670" s="36"/>
      <c r="N670" s="36"/>
      <c r="O670" s="36"/>
      <c r="P670" s="36"/>
      <c r="Q670" s="36"/>
      <c r="R670" s="36"/>
      <c r="S670" s="36"/>
      <c r="T670" s="36"/>
      <c r="U670" s="36"/>
      <c r="V670" s="36"/>
      <c r="W670" s="36"/>
      <c r="X670" s="36"/>
    </row>
    <row r="671" spans="1:24">
      <c r="A671" s="16" t="s">
        <v>555</v>
      </c>
      <c r="B671" s="16" t="s">
        <v>190</v>
      </c>
      <c r="C671" s="16">
        <v>3</v>
      </c>
      <c r="D671" s="16" t="s">
        <v>882</v>
      </c>
      <c r="E671" s="16">
        <v>1</v>
      </c>
      <c r="F671">
        <f xml:space="preserve"> COUNTA(G671:AJ671)</f>
        <v>0</v>
      </c>
      <c r="G671" s="36"/>
      <c r="H671" s="36"/>
      <c r="I671" s="36"/>
      <c r="J671" s="36"/>
      <c r="K671" s="36"/>
      <c r="L671" s="36"/>
      <c r="M671" s="36"/>
      <c r="N671" s="36"/>
      <c r="O671" s="36"/>
      <c r="P671" s="36"/>
      <c r="Q671" s="36"/>
      <c r="R671" s="36"/>
      <c r="S671" s="36"/>
      <c r="T671" s="36"/>
      <c r="U671" s="36"/>
      <c r="V671" s="36"/>
      <c r="W671" s="36"/>
      <c r="X671" s="36"/>
    </row>
    <row r="672" spans="1:24">
      <c r="A672" s="16" t="s">
        <v>555</v>
      </c>
      <c r="B672" s="16" t="s">
        <v>190</v>
      </c>
      <c r="C672" s="16">
        <v>3</v>
      </c>
      <c r="D672" s="16" t="s">
        <v>881</v>
      </c>
      <c r="E672" s="16">
        <v>2</v>
      </c>
      <c r="F672">
        <f xml:space="preserve"> COUNTA(G672:AJ672)</f>
        <v>0</v>
      </c>
      <c r="G672" s="36"/>
      <c r="H672" s="36"/>
      <c r="I672" s="36"/>
      <c r="J672" s="36"/>
      <c r="K672" s="36"/>
      <c r="L672" s="36"/>
      <c r="M672" s="36"/>
      <c r="N672" s="36"/>
      <c r="O672" s="36"/>
      <c r="P672" s="36"/>
      <c r="Q672" s="36"/>
      <c r="R672" s="36"/>
      <c r="S672" s="36"/>
      <c r="T672" s="36"/>
      <c r="U672" s="36"/>
      <c r="V672" s="36"/>
      <c r="W672" s="36"/>
      <c r="X672" s="36"/>
    </row>
    <row r="673" spans="1:24">
      <c r="A673" s="16" t="s">
        <v>555</v>
      </c>
      <c r="B673" s="16" t="s">
        <v>190</v>
      </c>
      <c r="C673" s="16">
        <v>3</v>
      </c>
      <c r="D673" s="16" t="s">
        <v>880</v>
      </c>
      <c r="E673" s="16">
        <v>3</v>
      </c>
      <c r="F673">
        <f xml:space="preserve"> COUNTA(G673:AJ673)</f>
        <v>0</v>
      </c>
      <c r="G673" s="36"/>
      <c r="H673" s="36"/>
      <c r="I673" s="36"/>
      <c r="J673" s="36"/>
      <c r="K673" s="36"/>
      <c r="L673" s="36"/>
      <c r="M673" s="36"/>
      <c r="N673" s="36"/>
      <c r="O673" s="36"/>
      <c r="P673" s="36"/>
      <c r="Q673" s="36"/>
      <c r="R673" s="36"/>
      <c r="S673" s="36"/>
      <c r="T673" s="36"/>
      <c r="U673" s="36"/>
      <c r="V673" s="36"/>
      <c r="W673" s="36"/>
      <c r="X673" s="36"/>
    </row>
    <row r="674" spans="1:24">
      <c r="A674" s="16" t="s">
        <v>555</v>
      </c>
      <c r="B674" s="16" t="s">
        <v>190</v>
      </c>
      <c r="C674" s="16">
        <v>3</v>
      </c>
      <c r="D674" s="16" t="s">
        <v>880</v>
      </c>
      <c r="E674" s="16">
        <v>4</v>
      </c>
      <c r="F674">
        <f xml:space="preserve"> COUNTA(G674:AJ674)</f>
        <v>0</v>
      </c>
      <c r="G674" s="36"/>
      <c r="H674" s="36"/>
      <c r="I674" s="36"/>
      <c r="J674" s="36"/>
      <c r="K674" s="36"/>
      <c r="L674" s="36"/>
      <c r="M674" s="36"/>
      <c r="N674" s="36"/>
      <c r="O674" s="36"/>
      <c r="P674" s="36"/>
      <c r="Q674" s="36"/>
      <c r="R674" s="36"/>
      <c r="S674" s="36"/>
      <c r="T674" s="36"/>
      <c r="U674" s="36"/>
      <c r="V674" s="36"/>
      <c r="W674" s="36"/>
      <c r="X674" s="36"/>
    </row>
    <row r="675" spans="1:24">
      <c r="A675" s="16" t="s">
        <v>555</v>
      </c>
      <c r="B675" s="16" t="s">
        <v>190</v>
      </c>
      <c r="C675" s="16">
        <v>3</v>
      </c>
      <c r="D675" s="16" t="s">
        <v>880</v>
      </c>
      <c r="E675" s="16">
        <v>5</v>
      </c>
      <c r="F675">
        <f xml:space="preserve"> COUNTA(G675:AJ675)</f>
        <v>0</v>
      </c>
      <c r="G675" s="36"/>
      <c r="H675" s="36"/>
      <c r="I675" s="36"/>
      <c r="J675" s="36"/>
      <c r="K675" s="36"/>
      <c r="L675" s="36"/>
      <c r="M675" s="36"/>
      <c r="N675" s="36"/>
      <c r="O675" s="36"/>
      <c r="P675" s="36"/>
      <c r="Q675" s="36"/>
      <c r="R675" s="36"/>
      <c r="S675" s="36"/>
      <c r="T675" s="36"/>
      <c r="U675" s="36"/>
      <c r="V675" s="36"/>
      <c r="W675" s="36"/>
      <c r="X675" s="36"/>
    </row>
    <row r="676" spans="1:24">
      <c r="A676" s="16"/>
      <c r="B676" s="16"/>
      <c r="C676" s="16"/>
      <c r="D676" s="16"/>
      <c r="E676" s="16"/>
      <c r="F676">
        <f t="shared" si="89"/>
        <v>0</v>
      </c>
      <c r="G676" s="36"/>
      <c r="H676" s="36"/>
      <c r="I676" s="36"/>
      <c r="J676" s="36"/>
      <c r="K676" s="36"/>
      <c r="L676" s="36"/>
      <c r="M676" s="36"/>
      <c r="N676" s="36"/>
      <c r="O676" s="36"/>
      <c r="P676" s="36"/>
      <c r="Q676" s="36"/>
      <c r="R676" s="36"/>
      <c r="S676" s="36"/>
      <c r="T676" s="36"/>
      <c r="U676" s="36"/>
      <c r="V676" s="36"/>
      <c r="W676" s="36"/>
      <c r="X676" s="36"/>
    </row>
    <row r="677" spans="1:24">
      <c r="A677" s="16" t="s">
        <v>555</v>
      </c>
      <c r="B677" s="16" t="s">
        <v>819</v>
      </c>
      <c r="C677" s="16">
        <v>0</v>
      </c>
      <c r="D677" s="16">
        <v>0</v>
      </c>
      <c r="E677" s="16"/>
      <c r="F677">
        <f t="shared" ref="F677" si="91" xml:space="preserve"> COUNTA(G677:AJ677)</f>
        <v>0</v>
      </c>
      <c r="G677" s="36"/>
      <c r="H677" s="36"/>
      <c r="I677" s="36"/>
      <c r="J677" s="36"/>
      <c r="K677" s="36"/>
      <c r="L677" s="36"/>
      <c r="M677" s="36"/>
      <c r="N677" s="36"/>
      <c r="O677" s="36"/>
      <c r="P677" s="36"/>
      <c r="Q677" s="36"/>
      <c r="R677" s="36"/>
      <c r="S677" s="36"/>
      <c r="T677" s="36"/>
      <c r="U677" s="36"/>
      <c r="V677" s="36"/>
      <c r="W677" s="36"/>
      <c r="X677" s="36"/>
    </row>
    <row r="678" spans="1:24">
      <c r="A678" s="16" t="s">
        <v>555</v>
      </c>
      <c r="B678" s="16" t="s">
        <v>819</v>
      </c>
      <c r="C678" s="16">
        <v>3</v>
      </c>
      <c r="D678" s="16" t="s">
        <v>880</v>
      </c>
      <c r="E678" s="16">
        <v>1</v>
      </c>
      <c r="F678">
        <f t="shared" ref="F678:F706" si="92" xml:space="preserve"> COUNTA(G678:AJ678)</f>
        <v>1</v>
      </c>
      <c r="G678" s="36"/>
      <c r="H678" s="36"/>
      <c r="I678" s="36"/>
      <c r="J678" s="36"/>
      <c r="K678" s="36"/>
      <c r="L678" s="36"/>
      <c r="M678" s="36"/>
      <c r="N678" s="36"/>
      <c r="O678" s="36"/>
      <c r="P678" s="36"/>
      <c r="Q678" s="36"/>
      <c r="R678" s="36"/>
      <c r="S678" s="45" t="s">
        <v>1299</v>
      </c>
      <c r="T678" s="36"/>
      <c r="U678" s="36"/>
      <c r="V678" s="36"/>
      <c r="W678" s="36"/>
      <c r="X678" s="36"/>
    </row>
    <row r="679" spans="1:24">
      <c r="A679" s="16" t="s">
        <v>555</v>
      </c>
      <c r="B679" s="16" t="s">
        <v>819</v>
      </c>
      <c r="C679" s="16">
        <v>3</v>
      </c>
      <c r="D679" s="16" t="s">
        <v>881</v>
      </c>
      <c r="E679" s="16">
        <v>2</v>
      </c>
      <c r="F679">
        <f t="shared" si="92"/>
        <v>1</v>
      </c>
      <c r="G679" s="36"/>
      <c r="H679" s="36"/>
      <c r="I679" s="36"/>
      <c r="J679" s="36"/>
      <c r="K679" s="36"/>
      <c r="L679" s="36"/>
      <c r="M679" s="36"/>
      <c r="N679" s="36"/>
      <c r="O679" s="36"/>
      <c r="P679" s="36"/>
      <c r="Q679" s="36"/>
      <c r="R679" s="36"/>
      <c r="S679" s="45" t="s">
        <v>1299</v>
      </c>
      <c r="T679" s="36"/>
      <c r="U679" s="36"/>
      <c r="V679" s="36"/>
      <c r="W679" s="36"/>
      <c r="X679" s="36"/>
    </row>
    <row r="680" spans="1:24">
      <c r="A680" s="16" t="s">
        <v>555</v>
      </c>
      <c r="B680" s="16" t="s">
        <v>819</v>
      </c>
      <c r="C680" s="16">
        <v>3</v>
      </c>
      <c r="D680" s="16" t="s">
        <v>881</v>
      </c>
      <c r="E680" s="16">
        <v>3</v>
      </c>
      <c r="F680">
        <f t="shared" si="92"/>
        <v>1</v>
      </c>
      <c r="G680" s="36"/>
      <c r="H680" s="36"/>
      <c r="I680" s="36"/>
      <c r="J680" s="36"/>
      <c r="K680" s="36"/>
      <c r="L680" s="36"/>
      <c r="M680" s="36"/>
      <c r="N680" s="36"/>
      <c r="O680" s="36"/>
      <c r="P680" s="36"/>
      <c r="Q680" s="36"/>
      <c r="R680" s="36"/>
      <c r="S680" s="45" t="s">
        <v>1299</v>
      </c>
      <c r="T680" s="36"/>
      <c r="U680" s="36"/>
      <c r="V680" s="36"/>
      <c r="W680" s="36"/>
      <c r="X680" s="36"/>
    </row>
    <row r="681" spans="1:24">
      <c r="A681" s="16" t="s">
        <v>555</v>
      </c>
      <c r="B681" s="16" t="s">
        <v>819</v>
      </c>
      <c r="C681" s="16">
        <v>3</v>
      </c>
      <c r="D681" s="16" t="s">
        <v>882</v>
      </c>
      <c r="E681" s="16">
        <v>4</v>
      </c>
      <c r="F681">
        <f t="shared" si="92"/>
        <v>1</v>
      </c>
      <c r="G681" s="36"/>
      <c r="H681" s="36"/>
      <c r="I681" s="36"/>
      <c r="J681" s="36"/>
      <c r="K681" s="36"/>
      <c r="L681" s="36"/>
      <c r="M681" s="36"/>
      <c r="N681" s="36"/>
      <c r="O681" s="36"/>
      <c r="P681" s="36"/>
      <c r="Q681" s="36"/>
      <c r="R681" s="36"/>
      <c r="S681" s="45" t="s">
        <v>1299</v>
      </c>
      <c r="T681" s="36"/>
      <c r="U681" s="36"/>
      <c r="V681" s="36"/>
      <c r="W681" s="36"/>
      <c r="X681" s="36"/>
    </row>
    <row r="682" spans="1:24">
      <c r="A682" s="16" t="s">
        <v>555</v>
      </c>
      <c r="B682" s="16" t="s">
        <v>819</v>
      </c>
      <c r="C682" s="16">
        <v>3</v>
      </c>
      <c r="D682" s="16" t="s">
        <v>882</v>
      </c>
      <c r="E682" s="16">
        <v>5</v>
      </c>
      <c r="F682">
        <f t="shared" si="92"/>
        <v>1</v>
      </c>
      <c r="G682" s="36"/>
      <c r="H682" s="36"/>
      <c r="I682" s="36"/>
      <c r="J682" s="36"/>
      <c r="K682" s="36"/>
      <c r="L682" s="36"/>
      <c r="M682" s="36"/>
      <c r="N682" s="36"/>
      <c r="O682" s="36"/>
      <c r="P682" s="36"/>
      <c r="Q682" s="36"/>
      <c r="R682" s="36"/>
      <c r="S682" s="45" t="s">
        <v>1299</v>
      </c>
      <c r="T682" s="36"/>
      <c r="U682" s="36"/>
      <c r="V682" s="36"/>
      <c r="W682" s="36"/>
      <c r="X682" s="36"/>
    </row>
    <row r="683" spans="1:24">
      <c r="A683" s="16" t="s">
        <v>555</v>
      </c>
      <c r="B683" s="16" t="s">
        <v>819</v>
      </c>
      <c r="C683" s="16">
        <v>3</v>
      </c>
      <c r="D683" s="16" t="s">
        <v>880</v>
      </c>
      <c r="E683" s="16">
        <v>6</v>
      </c>
      <c r="F683">
        <f t="shared" si="92"/>
        <v>0</v>
      </c>
      <c r="G683" s="36"/>
      <c r="H683" s="36"/>
      <c r="I683" s="36"/>
      <c r="J683" s="36"/>
      <c r="K683" s="36"/>
      <c r="L683" s="36"/>
      <c r="M683" s="36"/>
      <c r="N683" s="36"/>
      <c r="O683" s="36"/>
      <c r="P683" s="36"/>
      <c r="Q683" s="36"/>
      <c r="R683" s="36"/>
      <c r="S683" s="36"/>
      <c r="T683" s="36"/>
      <c r="U683" s="36"/>
      <c r="V683" s="36"/>
      <c r="W683" s="36"/>
      <c r="X683" s="36"/>
    </row>
    <row r="684" spans="1:24">
      <c r="A684" s="16" t="s">
        <v>555</v>
      </c>
      <c r="B684" s="16" t="s">
        <v>819</v>
      </c>
      <c r="C684" s="16">
        <v>3</v>
      </c>
      <c r="D684" s="16" t="s">
        <v>881</v>
      </c>
      <c r="E684" s="16">
        <v>7</v>
      </c>
      <c r="F684">
        <f t="shared" si="92"/>
        <v>1</v>
      </c>
      <c r="G684" s="36"/>
      <c r="H684" s="36"/>
      <c r="I684" s="36"/>
      <c r="J684" s="36"/>
      <c r="K684" s="36"/>
      <c r="L684" s="36"/>
      <c r="M684" s="36"/>
      <c r="N684" s="36"/>
      <c r="O684" s="36"/>
      <c r="P684" s="36"/>
      <c r="Q684" s="36"/>
      <c r="R684" s="36"/>
      <c r="S684" s="45" t="s">
        <v>1299</v>
      </c>
      <c r="T684" s="36"/>
      <c r="U684" s="36"/>
      <c r="V684" s="36"/>
      <c r="W684" s="36"/>
      <c r="X684" s="36"/>
    </row>
    <row r="685" spans="1:24">
      <c r="A685" s="16"/>
      <c r="B685" s="16"/>
      <c r="C685" s="16"/>
      <c r="D685" s="16"/>
      <c r="E685" s="16"/>
      <c r="F685">
        <f t="shared" si="92"/>
        <v>0</v>
      </c>
      <c r="G685" s="36"/>
      <c r="H685" s="36"/>
      <c r="I685" s="36"/>
      <c r="J685" s="36"/>
      <c r="K685" s="36"/>
      <c r="L685" s="36"/>
      <c r="M685" s="36"/>
      <c r="N685" s="36"/>
      <c r="O685" s="36"/>
      <c r="P685" s="36"/>
      <c r="Q685" s="36"/>
      <c r="R685" s="36"/>
      <c r="S685" s="36"/>
      <c r="T685" s="36"/>
      <c r="U685" s="36"/>
      <c r="V685" s="36"/>
      <c r="W685" s="36"/>
      <c r="X685" s="36"/>
    </row>
    <row r="686" spans="1:24">
      <c r="A686" s="16" t="s">
        <v>555</v>
      </c>
      <c r="B686" s="16" t="s">
        <v>122</v>
      </c>
      <c r="C686" s="16">
        <v>0</v>
      </c>
      <c r="D686" s="16">
        <v>0</v>
      </c>
      <c r="E686" s="16"/>
      <c r="F686">
        <f t="shared" si="92"/>
        <v>0</v>
      </c>
      <c r="G686" s="36"/>
      <c r="H686" s="36"/>
      <c r="I686" s="36"/>
      <c r="J686" s="36"/>
      <c r="K686" s="36"/>
      <c r="L686" s="36"/>
      <c r="M686" s="36"/>
      <c r="N686" s="36"/>
      <c r="O686" s="36"/>
      <c r="P686" s="36"/>
      <c r="Q686" s="36"/>
      <c r="R686" s="36"/>
      <c r="S686" s="36"/>
      <c r="T686" s="36"/>
      <c r="U686" s="36"/>
      <c r="V686" s="36"/>
      <c r="W686" s="36"/>
      <c r="X686" s="36"/>
    </row>
    <row r="687" spans="1:24">
      <c r="A687" s="16" t="s">
        <v>555</v>
      </c>
      <c r="B687" s="16" t="s">
        <v>122</v>
      </c>
      <c r="C687" s="16">
        <v>3</v>
      </c>
      <c r="D687" s="16" t="s">
        <v>880</v>
      </c>
      <c r="E687" s="16">
        <v>1</v>
      </c>
      <c r="F687">
        <f t="shared" si="92"/>
        <v>0</v>
      </c>
      <c r="G687" s="36"/>
      <c r="H687" s="36"/>
      <c r="I687" s="36"/>
      <c r="J687" s="36"/>
      <c r="K687" s="36"/>
      <c r="L687" s="36"/>
      <c r="M687" s="36"/>
      <c r="N687" s="36"/>
      <c r="O687" s="36"/>
      <c r="P687" s="36"/>
      <c r="Q687" s="36"/>
      <c r="R687" s="36"/>
      <c r="S687" s="36"/>
      <c r="T687" s="36"/>
      <c r="U687" s="36"/>
      <c r="V687" s="36"/>
      <c r="W687" s="36"/>
      <c r="X687" s="36"/>
    </row>
    <row r="688" spans="1:24">
      <c r="A688" s="16" t="s">
        <v>555</v>
      </c>
      <c r="B688" s="16" t="s">
        <v>122</v>
      </c>
      <c r="C688" s="16">
        <v>3</v>
      </c>
      <c r="D688" s="16" t="s">
        <v>881</v>
      </c>
      <c r="E688" s="16">
        <v>2</v>
      </c>
      <c r="F688">
        <f t="shared" si="92"/>
        <v>1</v>
      </c>
      <c r="G688" s="36"/>
      <c r="H688" s="36" t="s">
        <v>1299</v>
      </c>
      <c r="I688" s="36"/>
      <c r="J688" s="36"/>
      <c r="K688" s="36"/>
      <c r="L688" s="36"/>
      <c r="M688" s="36"/>
      <c r="N688" s="36"/>
      <c r="O688" s="36"/>
      <c r="P688" s="36"/>
      <c r="Q688" s="36"/>
      <c r="R688" s="36"/>
      <c r="S688" s="36"/>
      <c r="T688" s="36"/>
      <c r="U688" s="36"/>
      <c r="V688" s="36"/>
      <c r="W688" s="36"/>
      <c r="X688" s="36"/>
    </row>
    <row r="689" spans="1:24">
      <c r="A689" s="16" t="s">
        <v>555</v>
      </c>
      <c r="B689" s="16" t="s">
        <v>122</v>
      </c>
      <c r="C689" s="16">
        <v>3</v>
      </c>
      <c r="D689" s="16" t="s">
        <v>881</v>
      </c>
      <c r="E689" s="16">
        <v>3</v>
      </c>
      <c r="F689">
        <f t="shared" si="92"/>
        <v>1</v>
      </c>
      <c r="G689" s="36"/>
      <c r="H689" s="36" t="s">
        <v>1299</v>
      </c>
      <c r="I689" s="36"/>
      <c r="J689" s="36"/>
      <c r="K689" s="36"/>
      <c r="L689" s="36"/>
      <c r="M689" s="36"/>
      <c r="N689" s="36"/>
      <c r="O689" s="36"/>
      <c r="P689" s="36"/>
      <c r="Q689" s="36"/>
      <c r="R689" s="36"/>
      <c r="S689" s="36"/>
      <c r="T689" s="36"/>
      <c r="U689" s="36"/>
      <c r="V689" s="36"/>
      <c r="W689" s="36"/>
      <c r="X689" s="36"/>
    </row>
    <row r="690" spans="1:24">
      <c r="A690" s="16" t="s">
        <v>555</v>
      </c>
      <c r="B690" s="16" t="s">
        <v>122</v>
      </c>
      <c r="C690" s="16">
        <v>3</v>
      </c>
      <c r="D690" s="16" t="s">
        <v>881</v>
      </c>
      <c r="E690" s="16">
        <v>4</v>
      </c>
      <c r="F690">
        <f t="shared" si="92"/>
        <v>0</v>
      </c>
      <c r="G690" s="36"/>
      <c r="H690" s="36"/>
      <c r="I690" s="36"/>
      <c r="J690" s="36"/>
      <c r="K690" s="36"/>
      <c r="L690" s="36"/>
      <c r="M690" s="36"/>
      <c r="N690" s="36"/>
      <c r="O690" s="36"/>
      <c r="P690" s="36"/>
      <c r="Q690" s="36"/>
      <c r="R690" s="36"/>
      <c r="S690" s="36"/>
      <c r="T690" s="36"/>
      <c r="U690" s="36"/>
      <c r="V690" s="36"/>
      <c r="W690" s="36"/>
      <c r="X690" s="36"/>
    </row>
    <row r="691" spans="1:24">
      <c r="A691" s="16" t="s">
        <v>555</v>
      </c>
      <c r="B691" s="16" t="s">
        <v>122</v>
      </c>
      <c r="C691" s="16">
        <v>3</v>
      </c>
      <c r="D691" s="16" t="s">
        <v>880</v>
      </c>
      <c r="E691" s="16">
        <v>5</v>
      </c>
      <c r="F691">
        <f t="shared" si="92"/>
        <v>1</v>
      </c>
      <c r="G691" s="36"/>
      <c r="H691" s="36" t="s">
        <v>1299</v>
      </c>
      <c r="I691" s="36"/>
      <c r="J691" s="36"/>
      <c r="K691" s="36"/>
      <c r="L691" s="36"/>
      <c r="M691" s="36"/>
      <c r="N691" s="36"/>
      <c r="O691" s="36"/>
      <c r="P691" s="36"/>
      <c r="Q691" s="36"/>
      <c r="R691" s="36"/>
      <c r="S691" s="36"/>
      <c r="T691" s="36"/>
      <c r="U691" s="36"/>
      <c r="V691" s="36"/>
      <c r="W691" s="36"/>
      <c r="X691" s="36"/>
    </row>
    <row r="692" spans="1:24">
      <c r="A692" s="16" t="s">
        <v>555</v>
      </c>
      <c r="B692" s="16" t="s">
        <v>122</v>
      </c>
      <c r="C692" s="16">
        <v>3</v>
      </c>
      <c r="D692" s="16" t="s">
        <v>880</v>
      </c>
      <c r="E692" s="16">
        <v>6</v>
      </c>
      <c r="F692">
        <f t="shared" si="92"/>
        <v>0</v>
      </c>
      <c r="G692" s="36"/>
      <c r="H692" s="36"/>
      <c r="I692" s="36"/>
      <c r="J692" s="36"/>
      <c r="K692" s="36"/>
      <c r="L692" s="36"/>
      <c r="M692" s="36"/>
      <c r="N692" s="36"/>
      <c r="O692" s="36"/>
      <c r="P692" s="36"/>
      <c r="Q692" s="36"/>
      <c r="R692" s="36"/>
      <c r="S692" s="36"/>
      <c r="T692" s="36"/>
      <c r="U692" s="36"/>
      <c r="V692" s="36"/>
      <c r="W692" s="36"/>
      <c r="X692" s="36"/>
    </row>
    <row r="693" spans="1:24">
      <c r="A693" s="16" t="s">
        <v>555</v>
      </c>
      <c r="B693" s="16" t="s">
        <v>122</v>
      </c>
      <c r="C693" s="16">
        <v>3</v>
      </c>
      <c r="D693" s="16" t="s">
        <v>882</v>
      </c>
      <c r="E693" s="16">
        <v>7</v>
      </c>
      <c r="F693">
        <f t="shared" si="92"/>
        <v>0</v>
      </c>
      <c r="G693" s="36"/>
      <c r="H693" s="36"/>
      <c r="I693" s="36"/>
      <c r="J693" s="36"/>
      <c r="K693" s="36"/>
      <c r="L693" s="36"/>
      <c r="M693" s="36"/>
      <c r="N693" s="36"/>
      <c r="O693" s="36"/>
      <c r="P693" s="36"/>
      <c r="Q693" s="36"/>
      <c r="R693" s="36"/>
      <c r="S693" s="36"/>
      <c r="T693" s="36"/>
      <c r="U693" s="36"/>
      <c r="V693" s="36"/>
      <c r="W693" s="36"/>
      <c r="X693" s="36"/>
    </row>
    <row r="694" spans="1:24">
      <c r="A694" s="16" t="s">
        <v>555</v>
      </c>
      <c r="B694" s="16" t="s">
        <v>122</v>
      </c>
      <c r="C694" s="16">
        <v>3</v>
      </c>
      <c r="D694" s="16" t="s">
        <v>880</v>
      </c>
      <c r="E694" s="16">
        <v>8</v>
      </c>
      <c r="F694">
        <f t="shared" si="92"/>
        <v>0</v>
      </c>
      <c r="G694" s="36"/>
      <c r="H694" s="36"/>
      <c r="I694" s="36"/>
      <c r="J694" s="36"/>
      <c r="K694" s="36"/>
      <c r="L694" s="36"/>
      <c r="M694" s="36"/>
      <c r="N694" s="36"/>
      <c r="O694" s="36"/>
      <c r="P694" s="36"/>
      <c r="Q694" s="36"/>
      <c r="R694" s="36"/>
      <c r="S694" s="36"/>
      <c r="T694" s="36"/>
      <c r="U694" s="36"/>
      <c r="V694" s="36"/>
      <c r="W694" s="36"/>
      <c r="X694" s="36"/>
    </row>
    <row r="695" spans="1:24">
      <c r="A695" s="16"/>
      <c r="B695" s="16"/>
      <c r="C695" s="16"/>
      <c r="D695" s="16"/>
      <c r="E695" s="16"/>
      <c r="F695">
        <f t="shared" si="92"/>
        <v>0</v>
      </c>
      <c r="G695" s="36"/>
      <c r="H695" s="36"/>
      <c r="I695" s="36"/>
      <c r="J695" s="36"/>
      <c r="K695" s="36"/>
      <c r="L695" s="36"/>
      <c r="M695" s="36"/>
      <c r="N695" s="36"/>
      <c r="O695" s="36"/>
      <c r="P695" s="36"/>
      <c r="Q695" s="36"/>
      <c r="R695" s="36"/>
      <c r="S695" s="36"/>
      <c r="T695" s="36"/>
      <c r="U695" s="36"/>
      <c r="V695" s="36"/>
      <c r="W695" s="36"/>
      <c r="X695" s="36"/>
    </row>
    <row r="696" spans="1:24">
      <c r="A696" s="16" t="s">
        <v>555</v>
      </c>
      <c r="B696" s="16" t="s">
        <v>773</v>
      </c>
      <c r="C696" s="16">
        <v>0</v>
      </c>
      <c r="D696" s="16">
        <v>0</v>
      </c>
      <c r="E696" s="16"/>
      <c r="F696">
        <f t="shared" si="92"/>
        <v>0</v>
      </c>
      <c r="G696" s="36"/>
      <c r="H696" s="36"/>
      <c r="I696" s="36"/>
      <c r="J696" s="36"/>
      <c r="K696" s="36"/>
      <c r="L696" s="36"/>
      <c r="M696" s="36"/>
      <c r="N696" s="36"/>
      <c r="O696" s="36"/>
      <c r="P696" s="36"/>
      <c r="Q696" s="36"/>
      <c r="R696" s="36"/>
      <c r="S696" s="36"/>
      <c r="T696" s="36"/>
      <c r="U696" s="36"/>
      <c r="V696" s="36"/>
      <c r="W696" s="36"/>
      <c r="X696" s="36"/>
    </row>
    <row r="697" spans="1:24">
      <c r="A697" s="16" t="s">
        <v>555</v>
      </c>
      <c r="B697" s="16" t="s">
        <v>773</v>
      </c>
      <c r="C697" s="16">
        <v>3</v>
      </c>
      <c r="D697" s="16" t="s">
        <v>880</v>
      </c>
      <c r="E697" s="16">
        <v>1</v>
      </c>
      <c r="F697">
        <f t="shared" si="92"/>
        <v>1</v>
      </c>
      <c r="G697" s="36"/>
      <c r="H697" s="36"/>
      <c r="I697" s="36"/>
      <c r="J697" s="36"/>
      <c r="K697" s="36"/>
      <c r="L697" s="36"/>
      <c r="M697" s="36"/>
      <c r="N697" s="36"/>
      <c r="O697" s="36"/>
      <c r="P697" s="36"/>
      <c r="Q697" s="36"/>
      <c r="R697" s="36"/>
      <c r="S697" s="36"/>
      <c r="T697" s="45" t="s">
        <v>1299</v>
      </c>
      <c r="U697" s="36"/>
      <c r="V697" s="36"/>
      <c r="W697" s="36"/>
      <c r="X697" s="36"/>
    </row>
    <row r="698" spans="1:24">
      <c r="A698" s="16" t="s">
        <v>555</v>
      </c>
      <c r="B698" s="16" t="s">
        <v>773</v>
      </c>
      <c r="C698" s="16">
        <v>3</v>
      </c>
      <c r="D698" s="16" t="s">
        <v>880</v>
      </c>
      <c r="E698" s="16">
        <v>2</v>
      </c>
      <c r="F698">
        <f t="shared" si="92"/>
        <v>1</v>
      </c>
      <c r="G698" s="36"/>
      <c r="H698" s="36"/>
      <c r="I698" s="36"/>
      <c r="J698" s="36"/>
      <c r="K698" s="36"/>
      <c r="L698" s="36"/>
      <c r="M698" s="36"/>
      <c r="N698" s="36"/>
      <c r="O698" s="36"/>
      <c r="P698" s="36"/>
      <c r="Q698" s="36"/>
      <c r="R698" s="36"/>
      <c r="S698" s="36"/>
      <c r="T698" s="45" t="s">
        <v>1299</v>
      </c>
      <c r="U698" s="36"/>
      <c r="V698" s="36"/>
      <c r="W698" s="36"/>
      <c r="X698" s="36"/>
    </row>
    <row r="699" spans="1:24">
      <c r="A699" s="16" t="s">
        <v>555</v>
      </c>
      <c r="B699" s="16" t="s">
        <v>773</v>
      </c>
      <c r="C699" s="16">
        <v>3</v>
      </c>
      <c r="D699" s="16" t="s">
        <v>881</v>
      </c>
      <c r="E699" s="16">
        <v>3</v>
      </c>
      <c r="F699">
        <f t="shared" si="92"/>
        <v>1</v>
      </c>
      <c r="G699" s="36"/>
      <c r="H699" s="36"/>
      <c r="I699" s="36"/>
      <c r="J699" s="36"/>
      <c r="K699" s="36"/>
      <c r="L699" s="36"/>
      <c r="M699" s="36"/>
      <c r="N699" s="36"/>
      <c r="O699" s="36"/>
      <c r="P699" s="36"/>
      <c r="Q699" s="36"/>
      <c r="R699" s="36"/>
      <c r="S699" s="36"/>
      <c r="T699" s="45" t="s">
        <v>1299</v>
      </c>
      <c r="U699" s="36"/>
      <c r="V699" s="36"/>
      <c r="W699" s="36"/>
      <c r="X699" s="36"/>
    </row>
    <row r="700" spans="1:24">
      <c r="A700" s="16" t="s">
        <v>555</v>
      </c>
      <c r="B700" s="16" t="s">
        <v>773</v>
      </c>
      <c r="C700" s="16">
        <v>3</v>
      </c>
      <c r="D700" s="16" t="s">
        <v>880</v>
      </c>
      <c r="E700" s="16">
        <v>4</v>
      </c>
      <c r="F700">
        <f t="shared" si="92"/>
        <v>0</v>
      </c>
      <c r="G700" s="36"/>
      <c r="H700" s="36"/>
      <c r="I700" s="36"/>
      <c r="J700" s="36"/>
      <c r="K700" s="36"/>
      <c r="L700" s="36"/>
      <c r="M700" s="36"/>
      <c r="N700" s="36"/>
      <c r="O700" s="36"/>
      <c r="P700" s="36"/>
      <c r="Q700" s="36"/>
      <c r="R700" s="36"/>
      <c r="S700" s="36"/>
      <c r="T700" s="36"/>
      <c r="U700" s="36"/>
      <c r="V700" s="36"/>
      <c r="W700" s="36"/>
      <c r="X700" s="36"/>
    </row>
    <row r="701" spans="1:24">
      <c r="A701" s="16" t="s">
        <v>555</v>
      </c>
      <c r="B701" s="16" t="s">
        <v>773</v>
      </c>
      <c r="C701" s="16">
        <v>3</v>
      </c>
      <c r="D701" s="16" t="s">
        <v>880</v>
      </c>
      <c r="E701" s="16">
        <v>5</v>
      </c>
      <c r="F701">
        <f t="shared" si="92"/>
        <v>0</v>
      </c>
      <c r="G701" s="36"/>
      <c r="H701" s="36"/>
      <c r="I701" s="36"/>
      <c r="J701" s="36"/>
      <c r="K701" s="36"/>
      <c r="L701" s="36"/>
      <c r="M701" s="36"/>
      <c r="N701" s="36"/>
      <c r="O701" s="36"/>
      <c r="P701" s="36"/>
      <c r="Q701" s="36"/>
      <c r="R701" s="36"/>
      <c r="S701" s="36"/>
      <c r="T701" s="36"/>
      <c r="U701" s="36"/>
      <c r="V701" s="36"/>
      <c r="W701" s="36"/>
      <c r="X701" s="36"/>
    </row>
    <row r="702" spans="1:24">
      <c r="A702" s="16" t="s">
        <v>555</v>
      </c>
      <c r="B702" s="16" t="s">
        <v>773</v>
      </c>
      <c r="C702" s="16">
        <v>3</v>
      </c>
      <c r="D702" s="16" t="s">
        <v>881</v>
      </c>
      <c r="E702" s="16">
        <v>6</v>
      </c>
      <c r="F702">
        <f t="shared" si="92"/>
        <v>1</v>
      </c>
      <c r="G702" s="36"/>
      <c r="H702" s="36"/>
      <c r="I702" s="36"/>
      <c r="J702" s="36"/>
      <c r="K702" s="36"/>
      <c r="L702" s="36"/>
      <c r="M702" s="36"/>
      <c r="N702" s="36"/>
      <c r="O702" s="36"/>
      <c r="P702" s="36"/>
      <c r="Q702" s="36"/>
      <c r="R702" s="36"/>
      <c r="S702" s="36"/>
      <c r="T702" s="45" t="s">
        <v>1299</v>
      </c>
      <c r="U702" s="36"/>
      <c r="V702" s="36"/>
      <c r="W702" s="36"/>
      <c r="X702" s="36"/>
    </row>
    <row r="703" spans="1:24">
      <c r="A703" s="16" t="s">
        <v>555</v>
      </c>
      <c r="B703" s="16" t="s">
        <v>773</v>
      </c>
      <c r="C703" s="16">
        <v>3</v>
      </c>
      <c r="D703" s="16" t="s">
        <v>881</v>
      </c>
      <c r="E703" s="16">
        <v>7</v>
      </c>
      <c r="F703">
        <f t="shared" si="92"/>
        <v>0</v>
      </c>
      <c r="G703" s="36"/>
      <c r="H703" s="36"/>
      <c r="I703" s="36"/>
      <c r="J703" s="36"/>
      <c r="K703" s="36"/>
      <c r="L703" s="36"/>
      <c r="M703" s="36"/>
      <c r="N703" s="36"/>
      <c r="O703" s="36"/>
      <c r="P703" s="36"/>
      <c r="Q703" s="36"/>
      <c r="R703" s="36"/>
      <c r="S703" s="36"/>
      <c r="T703" s="36"/>
      <c r="U703" s="36"/>
      <c r="V703" s="36"/>
      <c r="W703" s="36"/>
      <c r="X703" s="36"/>
    </row>
    <row r="704" spans="1:24">
      <c r="A704" s="16" t="s">
        <v>555</v>
      </c>
      <c r="B704" s="16" t="s">
        <v>773</v>
      </c>
      <c r="C704" s="16">
        <v>3</v>
      </c>
      <c r="D704" s="16" t="s">
        <v>881</v>
      </c>
      <c r="E704" s="16">
        <v>8</v>
      </c>
      <c r="F704">
        <f t="shared" si="92"/>
        <v>1</v>
      </c>
      <c r="G704" s="36"/>
      <c r="H704" s="36"/>
      <c r="I704" s="36"/>
      <c r="J704" s="36"/>
      <c r="K704" s="36"/>
      <c r="L704" s="36"/>
      <c r="M704" s="36"/>
      <c r="N704" s="36"/>
      <c r="O704" s="36"/>
      <c r="P704" s="36"/>
      <c r="Q704" s="36"/>
      <c r="R704" s="36"/>
      <c r="S704" s="36"/>
      <c r="T704" s="45" t="s">
        <v>1299</v>
      </c>
      <c r="U704" s="36"/>
      <c r="V704" s="36"/>
      <c r="W704" s="36"/>
      <c r="X704" s="36"/>
    </row>
    <row r="705" spans="1:24">
      <c r="A705" s="16" t="s">
        <v>555</v>
      </c>
      <c r="B705" s="16" t="s">
        <v>773</v>
      </c>
      <c r="C705" s="16">
        <v>3</v>
      </c>
      <c r="D705" s="16" t="s">
        <v>882</v>
      </c>
      <c r="E705" s="16">
        <v>9</v>
      </c>
      <c r="F705">
        <f t="shared" si="92"/>
        <v>0</v>
      </c>
      <c r="G705" s="36"/>
      <c r="H705" s="36"/>
      <c r="I705" s="36"/>
      <c r="J705" s="36"/>
      <c r="K705" s="36"/>
      <c r="L705" s="36"/>
      <c r="M705" s="36"/>
      <c r="N705" s="36"/>
      <c r="O705" s="36"/>
      <c r="P705" s="36"/>
      <c r="Q705" s="36"/>
      <c r="R705" s="36"/>
      <c r="S705" s="36"/>
      <c r="T705" s="36"/>
      <c r="U705" s="36"/>
      <c r="V705" s="36"/>
      <c r="W705" s="36"/>
      <c r="X705" s="36"/>
    </row>
    <row r="706" spans="1:24">
      <c r="A706" s="16" t="s">
        <v>555</v>
      </c>
      <c r="B706" s="16" t="s">
        <v>773</v>
      </c>
      <c r="C706" s="16">
        <v>3</v>
      </c>
      <c r="D706" s="16" t="s">
        <v>880</v>
      </c>
      <c r="E706" s="16">
        <v>10</v>
      </c>
      <c r="F706">
        <f t="shared" si="92"/>
        <v>0</v>
      </c>
      <c r="G706" s="36"/>
      <c r="H706" s="36"/>
      <c r="I706" s="36"/>
      <c r="J706" s="36"/>
      <c r="K706" s="36"/>
      <c r="L706" s="36"/>
      <c r="M706" s="36"/>
      <c r="N706" s="36"/>
      <c r="O706" s="36"/>
      <c r="P706" s="36"/>
      <c r="Q706" s="36"/>
      <c r="R706" s="36"/>
      <c r="S706" s="36"/>
      <c r="T706" s="36"/>
      <c r="U706" s="36"/>
      <c r="V706" s="36"/>
      <c r="W706" s="36"/>
      <c r="X706" s="36"/>
    </row>
    <row r="707" spans="1:24">
      <c r="A707" s="16"/>
      <c r="B707" s="16"/>
      <c r="C707" s="16"/>
      <c r="D707" s="16"/>
      <c r="E707" s="16"/>
      <c r="F707">
        <f t="shared" ref="F707:F708" si="93" xml:space="preserve"> COUNTA(G707:AJ707)</f>
        <v>0</v>
      </c>
      <c r="G707" s="36"/>
      <c r="H707" s="36"/>
      <c r="I707" s="36"/>
      <c r="J707" s="36"/>
      <c r="K707" s="36"/>
      <c r="L707" s="36"/>
      <c r="M707" s="36"/>
      <c r="N707" s="36"/>
      <c r="O707" s="36"/>
      <c r="P707" s="36"/>
      <c r="Q707" s="36"/>
      <c r="R707" s="36"/>
      <c r="S707" s="36"/>
      <c r="T707" s="36"/>
      <c r="U707" s="36"/>
      <c r="V707" s="36"/>
      <c r="W707" s="36"/>
      <c r="X707" s="36"/>
    </row>
    <row r="708" spans="1:24">
      <c r="A708" s="16" t="s">
        <v>524</v>
      </c>
      <c r="B708" s="16" t="s">
        <v>786</v>
      </c>
      <c r="C708" s="16">
        <v>1.5</v>
      </c>
      <c r="D708" s="16">
        <v>0</v>
      </c>
      <c r="E708" s="16"/>
      <c r="F708">
        <f t="shared" si="93"/>
        <v>0</v>
      </c>
      <c r="G708" s="36"/>
      <c r="H708" s="36"/>
      <c r="I708" s="36"/>
      <c r="J708" s="36"/>
      <c r="K708" s="36"/>
      <c r="L708" s="36"/>
      <c r="M708" s="36"/>
      <c r="N708" s="36"/>
      <c r="O708" s="36"/>
      <c r="P708" s="36"/>
      <c r="Q708" s="36"/>
      <c r="R708" s="36"/>
      <c r="S708" s="36"/>
      <c r="T708" s="36"/>
      <c r="U708" s="36"/>
      <c r="V708" s="36"/>
      <c r="W708" s="36"/>
      <c r="X708" s="36"/>
    </row>
    <row r="709" spans="1:24">
      <c r="A709" s="16" t="s">
        <v>524</v>
      </c>
      <c r="B709" s="16" t="s">
        <v>786</v>
      </c>
      <c r="C709" s="16">
        <v>1</v>
      </c>
      <c r="D709" s="16" t="s">
        <v>880</v>
      </c>
      <c r="E709" s="16">
        <v>1</v>
      </c>
      <c r="F709">
        <f xml:space="preserve"> COUNTA(G709:AJ709)</f>
        <v>1</v>
      </c>
      <c r="G709" s="36"/>
      <c r="H709" s="36"/>
      <c r="I709" s="36"/>
      <c r="J709" s="36"/>
      <c r="K709" s="36"/>
      <c r="L709" s="36"/>
      <c r="M709" s="36"/>
      <c r="N709" s="36"/>
      <c r="O709" s="36"/>
      <c r="P709" s="36"/>
      <c r="Q709" s="36"/>
      <c r="R709" s="36"/>
      <c r="S709" s="36"/>
      <c r="T709" s="36"/>
      <c r="U709" s="36"/>
      <c r="V709" s="36"/>
      <c r="W709" s="36"/>
      <c r="X709" s="36" t="s">
        <v>1299</v>
      </c>
    </row>
    <row r="710" spans="1:24">
      <c r="A710" s="16" t="s">
        <v>524</v>
      </c>
      <c r="B710" s="16" t="s">
        <v>786</v>
      </c>
      <c r="C710" s="16">
        <v>1</v>
      </c>
      <c r="D710" s="16" t="s">
        <v>880</v>
      </c>
      <c r="E710" s="16">
        <v>2</v>
      </c>
      <c r="F710">
        <f xml:space="preserve"> COUNTA(G710:AJ710)</f>
        <v>1</v>
      </c>
      <c r="G710" s="36"/>
      <c r="H710" s="36"/>
      <c r="I710" s="36"/>
      <c r="J710" s="36"/>
      <c r="K710" s="36"/>
      <c r="L710" s="36"/>
      <c r="M710" s="36"/>
      <c r="N710" s="36"/>
      <c r="O710" s="36"/>
      <c r="P710" s="36"/>
      <c r="Q710" s="36"/>
      <c r="R710" s="36"/>
      <c r="S710" s="36"/>
      <c r="T710" s="36"/>
      <c r="U710" s="36"/>
      <c r="V710" s="36"/>
      <c r="W710" s="36"/>
      <c r="X710" s="36" t="s">
        <v>1299</v>
      </c>
    </row>
    <row r="711" spans="1:24">
      <c r="A711" s="16" t="s">
        <v>524</v>
      </c>
      <c r="B711" s="16" t="s">
        <v>786</v>
      </c>
      <c r="C711" s="16">
        <v>1</v>
      </c>
      <c r="D711" s="16" t="s">
        <v>880</v>
      </c>
      <c r="E711" s="16">
        <v>3</v>
      </c>
      <c r="F711">
        <f xml:space="preserve"> COUNTA(G711:AJ711)</f>
        <v>1</v>
      </c>
      <c r="G711" s="36"/>
      <c r="H711" s="36"/>
      <c r="I711" s="36"/>
      <c r="J711" s="36"/>
      <c r="K711" s="36"/>
      <c r="L711" s="36"/>
      <c r="M711" s="36"/>
      <c r="N711" s="36"/>
      <c r="O711" s="36"/>
      <c r="P711" s="36"/>
      <c r="Q711" s="36"/>
      <c r="R711" s="36"/>
      <c r="S711" s="36"/>
      <c r="T711" s="36"/>
      <c r="U711" s="36"/>
      <c r="V711" s="36"/>
      <c r="W711" s="36"/>
      <c r="X711" s="36" t="s">
        <v>1299</v>
      </c>
    </row>
    <row r="712" spans="1:24">
      <c r="A712" s="16" t="s">
        <v>524</v>
      </c>
      <c r="B712" s="16" t="s">
        <v>786</v>
      </c>
      <c r="C712" s="16">
        <v>1</v>
      </c>
      <c r="D712" s="16" t="s">
        <v>880</v>
      </c>
      <c r="E712" s="16">
        <v>4</v>
      </c>
      <c r="F712">
        <f xml:space="preserve"> COUNTA(G712:AJ712)</f>
        <v>1</v>
      </c>
      <c r="G712" s="36"/>
      <c r="H712" s="36"/>
      <c r="I712" s="36"/>
      <c r="J712" s="36"/>
      <c r="K712" s="36"/>
      <c r="L712" s="36"/>
      <c r="M712" s="36"/>
      <c r="N712" s="36"/>
      <c r="O712" s="36"/>
      <c r="P712" s="36"/>
      <c r="Q712" s="36"/>
      <c r="R712" s="36"/>
      <c r="S712" s="36"/>
      <c r="T712" s="36"/>
      <c r="U712" s="36"/>
      <c r="V712" s="36"/>
      <c r="W712" s="36"/>
      <c r="X712" s="36" t="s">
        <v>1299</v>
      </c>
    </row>
    <row r="713" spans="1:24">
      <c r="A713" s="16"/>
      <c r="B713" s="16"/>
      <c r="C713" s="16"/>
      <c r="D713" s="16"/>
      <c r="E713" s="16"/>
      <c r="F713">
        <f t="shared" ref="F713:F714" si="94" xml:space="preserve"> COUNTA(G713:AJ713)</f>
        <v>0</v>
      </c>
      <c r="G713" s="36"/>
      <c r="H713" s="36"/>
      <c r="I713" s="36"/>
      <c r="J713" s="36"/>
      <c r="K713" s="36"/>
      <c r="L713" s="36"/>
      <c r="M713" s="36"/>
      <c r="N713" s="36"/>
      <c r="O713" s="36"/>
      <c r="P713" s="36"/>
      <c r="Q713" s="36"/>
      <c r="R713" s="36"/>
      <c r="S713" s="36"/>
      <c r="T713" s="36"/>
      <c r="U713" s="36"/>
      <c r="V713" s="36"/>
      <c r="W713" s="36"/>
      <c r="X713" s="36"/>
    </row>
    <row r="714" spans="1:24">
      <c r="A714" s="16" t="s">
        <v>524</v>
      </c>
      <c r="B714" s="16" t="s">
        <v>10</v>
      </c>
      <c r="C714" s="16">
        <v>1.5</v>
      </c>
      <c r="D714" s="16">
        <v>0</v>
      </c>
      <c r="E714" s="16"/>
      <c r="F714">
        <f t="shared" si="94"/>
        <v>0</v>
      </c>
      <c r="G714" s="36"/>
      <c r="H714" s="36"/>
      <c r="I714" s="36"/>
      <c r="J714" s="36"/>
      <c r="K714" s="36"/>
      <c r="L714" s="36"/>
      <c r="M714" s="36"/>
      <c r="N714" s="36"/>
      <c r="O714" s="36"/>
      <c r="P714" s="36"/>
      <c r="Q714" s="36"/>
      <c r="R714" s="36"/>
      <c r="S714" s="36"/>
      <c r="T714" s="36"/>
      <c r="U714" s="36"/>
      <c r="V714" s="36"/>
      <c r="W714" s="36"/>
      <c r="X714" s="36"/>
    </row>
    <row r="715" spans="1:24">
      <c r="A715" s="16" t="s">
        <v>524</v>
      </c>
      <c r="B715" s="16" t="s">
        <v>10</v>
      </c>
      <c r="C715" s="16">
        <v>1</v>
      </c>
      <c r="D715" s="16" t="s">
        <v>880</v>
      </c>
      <c r="E715" s="16">
        <v>1</v>
      </c>
      <c r="F715">
        <f xml:space="preserve"> COUNTA(G715:AJ715)</f>
        <v>1</v>
      </c>
      <c r="G715" s="36"/>
      <c r="H715" s="36"/>
      <c r="I715" s="36"/>
      <c r="J715" s="36"/>
      <c r="K715" s="36"/>
      <c r="L715" s="36"/>
      <c r="M715" s="36"/>
      <c r="N715" s="36"/>
      <c r="O715" s="36"/>
      <c r="P715" s="36"/>
      <c r="Q715" s="36"/>
      <c r="R715" s="36"/>
      <c r="S715" s="36"/>
      <c r="T715" s="36"/>
      <c r="U715" s="36"/>
      <c r="V715" s="36"/>
      <c r="W715" s="36"/>
      <c r="X715" s="36" t="s">
        <v>1299</v>
      </c>
    </row>
    <row r="716" spans="1:24">
      <c r="A716" s="16" t="s">
        <v>524</v>
      </c>
      <c r="B716" s="16" t="s">
        <v>10</v>
      </c>
      <c r="C716" s="16">
        <v>1</v>
      </c>
      <c r="D716" s="16" t="s">
        <v>880</v>
      </c>
      <c r="E716" s="16">
        <v>2</v>
      </c>
      <c r="F716">
        <f xml:space="preserve"> COUNTA(G716:AJ716)</f>
        <v>1</v>
      </c>
      <c r="G716" s="36"/>
      <c r="H716" s="36"/>
      <c r="I716" s="36"/>
      <c r="J716" s="36"/>
      <c r="K716" s="36"/>
      <c r="L716" s="36"/>
      <c r="M716" s="36"/>
      <c r="N716" s="36"/>
      <c r="O716" s="36"/>
      <c r="P716" s="36"/>
      <c r="Q716" s="36"/>
      <c r="R716" s="36"/>
      <c r="S716" s="36"/>
      <c r="T716" s="36"/>
      <c r="U716" s="36"/>
      <c r="V716" s="36"/>
      <c r="W716" s="36"/>
      <c r="X716" s="36" t="s">
        <v>1299</v>
      </c>
    </row>
    <row r="717" spans="1:24">
      <c r="A717" s="16" t="s">
        <v>524</v>
      </c>
      <c r="B717" s="16" t="s">
        <v>10</v>
      </c>
      <c r="C717" s="16">
        <v>1</v>
      </c>
      <c r="D717" s="16" t="s">
        <v>881</v>
      </c>
      <c r="E717" s="16">
        <v>3</v>
      </c>
      <c r="F717">
        <f xml:space="preserve"> COUNTA(G717:AJ717)</f>
        <v>1</v>
      </c>
      <c r="G717" s="36"/>
      <c r="H717" s="36"/>
      <c r="I717" s="36"/>
      <c r="J717" s="36"/>
      <c r="K717" s="36"/>
      <c r="L717" s="36"/>
      <c r="M717" s="36"/>
      <c r="N717" s="36"/>
      <c r="O717" s="36"/>
      <c r="P717" s="36"/>
      <c r="Q717" s="36"/>
      <c r="R717" s="36"/>
      <c r="S717" s="36"/>
      <c r="T717" s="36"/>
      <c r="U717" s="36"/>
      <c r="V717" s="36"/>
      <c r="W717" s="36"/>
      <c r="X717" s="36" t="s">
        <v>1299</v>
      </c>
    </row>
    <row r="718" spans="1:24">
      <c r="A718" s="16"/>
      <c r="B718" s="16"/>
      <c r="C718" s="16"/>
      <c r="D718" s="16"/>
      <c r="E718" s="16"/>
      <c r="F718">
        <f t="shared" ref="F718:F724" si="95" xml:space="preserve"> COUNTA(G718:AJ718)</f>
        <v>0</v>
      </c>
      <c r="G718" s="36"/>
      <c r="H718" s="36"/>
      <c r="I718" s="36"/>
      <c r="J718" s="36"/>
      <c r="K718" s="36"/>
      <c r="L718" s="36"/>
      <c r="M718" s="36"/>
      <c r="N718" s="36"/>
      <c r="O718" s="36"/>
      <c r="P718" s="36"/>
      <c r="Q718" s="36"/>
      <c r="R718" s="36"/>
      <c r="S718" s="36"/>
      <c r="T718" s="36"/>
      <c r="U718" s="36"/>
      <c r="V718" s="36"/>
      <c r="W718" s="36"/>
      <c r="X718" s="36"/>
    </row>
    <row r="719" spans="1:24">
      <c r="A719" s="16" t="s">
        <v>524</v>
      </c>
      <c r="B719" s="16" t="s">
        <v>855</v>
      </c>
      <c r="C719" s="16">
        <v>0</v>
      </c>
      <c r="D719" s="16">
        <v>2</v>
      </c>
      <c r="E719" s="16"/>
      <c r="F719">
        <f t="shared" si="95"/>
        <v>0</v>
      </c>
      <c r="G719" s="36"/>
      <c r="H719" s="36"/>
      <c r="I719" s="36"/>
      <c r="J719" s="36"/>
      <c r="K719" s="36"/>
      <c r="L719" s="36"/>
      <c r="M719" s="36"/>
      <c r="N719" s="36"/>
      <c r="O719" s="36"/>
      <c r="P719" s="36"/>
      <c r="Q719" s="36"/>
      <c r="R719" s="36"/>
      <c r="S719" s="36"/>
      <c r="T719" s="36"/>
      <c r="U719" s="36"/>
      <c r="V719" s="36"/>
      <c r="W719" s="36"/>
      <c r="X719" s="36"/>
    </row>
    <row r="720" spans="1:24">
      <c r="A720" s="16" t="s">
        <v>524</v>
      </c>
      <c r="B720" s="16" t="s">
        <v>855</v>
      </c>
      <c r="C720" s="16">
        <v>2</v>
      </c>
      <c r="D720" s="16" t="s">
        <v>880</v>
      </c>
      <c r="E720" s="16">
        <v>1</v>
      </c>
      <c r="F720">
        <f xml:space="preserve"> COUNTA(G720:AJ720)</f>
        <v>1</v>
      </c>
      <c r="G720" s="36"/>
      <c r="H720" s="36"/>
      <c r="I720" s="36"/>
      <c r="J720" s="36"/>
      <c r="K720" s="36"/>
      <c r="L720" s="36"/>
      <c r="M720" s="36"/>
      <c r="N720" s="36"/>
      <c r="O720" s="36"/>
      <c r="P720" s="36"/>
      <c r="Q720" s="36"/>
      <c r="R720" s="36"/>
      <c r="S720" s="36"/>
      <c r="T720" s="36"/>
      <c r="U720" s="36"/>
      <c r="V720" s="36"/>
      <c r="W720" s="36"/>
      <c r="X720" s="36" t="s">
        <v>1299</v>
      </c>
    </row>
    <row r="721" spans="1:24">
      <c r="A721" s="16" t="s">
        <v>524</v>
      </c>
      <c r="B721" s="16" t="s">
        <v>855</v>
      </c>
      <c r="C721" s="16">
        <v>2</v>
      </c>
      <c r="D721" s="16" t="s">
        <v>880</v>
      </c>
      <c r="E721" s="16">
        <v>2</v>
      </c>
      <c r="F721">
        <f xml:space="preserve"> COUNTA(G721:AJ721)</f>
        <v>1</v>
      </c>
      <c r="G721" s="36"/>
      <c r="H721" s="36"/>
      <c r="I721" s="36"/>
      <c r="J721" s="36"/>
      <c r="K721" s="36"/>
      <c r="L721" s="36"/>
      <c r="M721" s="36"/>
      <c r="N721" s="36"/>
      <c r="O721" s="36"/>
      <c r="P721" s="36"/>
      <c r="Q721" s="36"/>
      <c r="R721" s="36"/>
      <c r="S721" s="36"/>
      <c r="T721" s="36"/>
      <c r="U721" s="36"/>
      <c r="V721" s="36"/>
      <c r="W721" s="36"/>
      <c r="X721" s="36" t="s">
        <v>1299</v>
      </c>
    </row>
    <row r="722" spans="1:24">
      <c r="A722" s="16" t="s">
        <v>524</v>
      </c>
      <c r="B722" s="16" t="s">
        <v>855</v>
      </c>
      <c r="C722" s="16">
        <v>2</v>
      </c>
      <c r="D722" s="16" t="s">
        <v>881</v>
      </c>
      <c r="E722" s="16">
        <v>3</v>
      </c>
      <c r="F722">
        <f xml:space="preserve"> COUNTA(G722:AJ722)</f>
        <v>1</v>
      </c>
      <c r="G722" s="36"/>
      <c r="H722" s="36"/>
      <c r="I722" s="36"/>
      <c r="J722" s="36"/>
      <c r="K722" s="36"/>
      <c r="L722" s="36"/>
      <c r="M722" s="36"/>
      <c r="N722" s="36"/>
      <c r="O722" s="36"/>
      <c r="P722" s="36"/>
      <c r="Q722" s="36"/>
      <c r="R722" s="36"/>
      <c r="S722" s="36"/>
      <c r="T722" s="36"/>
      <c r="U722" s="36"/>
      <c r="V722" s="36"/>
      <c r="W722" s="36"/>
      <c r="X722" s="36" t="s">
        <v>1299</v>
      </c>
    </row>
    <row r="723" spans="1:24">
      <c r="A723" s="16"/>
      <c r="B723" s="16"/>
      <c r="C723" s="16"/>
      <c r="D723" s="16"/>
      <c r="E723" s="16"/>
      <c r="F723">
        <f t="shared" si="95"/>
        <v>0</v>
      </c>
      <c r="G723" s="36"/>
      <c r="H723" s="36"/>
      <c r="I723" s="36"/>
      <c r="J723" s="36"/>
      <c r="K723" s="36"/>
      <c r="L723" s="36"/>
      <c r="M723" s="36"/>
      <c r="N723" s="36"/>
      <c r="O723" s="36"/>
      <c r="P723" s="36"/>
      <c r="Q723" s="36"/>
      <c r="R723" s="36"/>
      <c r="S723" s="36"/>
      <c r="T723" s="36"/>
      <c r="U723" s="36"/>
      <c r="V723" s="36"/>
      <c r="W723" s="36"/>
      <c r="X723" s="36"/>
    </row>
    <row r="724" spans="1:24">
      <c r="A724" s="16" t="s">
        <v>524</v>
      </c>
      <c r="B724" s="16" t="s">
        <v>412</v>
      </c>
      <c r="C724" s="16">
        <v>0</v>
      </c>
      <c r="D724" s="16">
        <v>1.5</v>
      </c>
      <c r="E724" s="16"/>
      <c r="F724">
        <f t="shared" si="95"/>
        <v>0</v>
      </c>
      <c r="G724" s="36"/>
      <c r="H724" s="36"/>
      <c r="I724" s="36"/>
      <c r="J724" s="36"/>
      <c r="K724" s="36"/>
      <c r="L724" s="36"/>
      <c r="M724" s="36"/>
      <c r="N724" s="36"/>
      <c r="O724" s="36"/>
      <c r="P724" s="36"/>
      <c r="Q724" s="36"/>
      <c r="R724" s="36"/>
      <c r="S724" s="36"/>
      <c r="T724" s="36"/>
      <c r="U724" s="36"/>
      <c r="V724" s="36"/>
      <c r="W724" s="36"/>
      <c r="X724" s="36"/>
    </row>
    <row r="725" spans="1:24">
      <c r="A725" s="16" t="s">
        <v>524</v>
      </c>
      <c r="B725" s="16" t="s">
        <v>412</v>
      </c>
      <c r="C725" s="16">
        <v>2</v>
      </c>
      <c r="D725" s="16" t="s">
        <v>880</v>
      </c>
      <c r="E725" s="16">
        <v>1</v>
      </c>
      <c r="F725">
        <f xml:space="preserve"> COUNTA(G725:AJ725)</f>
        <v>1</v>
      </c>
      <c r="G725" s="36"/>
      <c r="H725" s="36"/>
      <c r="I725" s="36"/>
      <c r="J725" s="36"/>
      <c r="K725" s="36"/>
      <c r="L725" s="36"/>
      <c r="M725" s="36"/>
      <c r="N725" s="36"/>
      <c r="O725" s="36"/>
      <c r="P725" s="36"/>
      <c r="Q725" s="36"/>
      <c r="R725" s="36"/>
      <c r="S725" s="36"/>
      <c r="T725" s="36"/>
      <c r="U725" s="36"/>
      <c r="V725" s="36"/>
      <c r="W725" s="36"/>
      <c r="X725" s="36" t="s">
        <v>1299</v>
      </c>
    </row>
    <row r="726" spans="1:24">
      <c r="A726" s="16" t="s">
        <v>524</v>
      </c>
      <c r="B726" s="16" t="s">
        <v>412</v>
      </c>
      <c r="C726" s="16">
        <v>2</v>
      </c>
      <c r="D726" s="16" t="s">
        <v>880</v>
      </c>
      <c r="E726" s="16">
        <v>2</v>
      </c>
      <c r="F726">
        <f xml:space="preserve"> COUNTA(G726:AJ726)</f>
        <v>1</v>
      </c>
      <c r="G726" s="36"/>
      <c r="H726" s="36"/>
      <c r="I726" s="36"/>
      <c r="J726" s="36"/>
      <c r="K726" s="36"/>
      <c r="L726" s="36"/>
      <c r="M726" s="36"/>
      <c r="N726" s="36"/>
      <c r="O726" s="36"/>
      <c r="P726" s="36"/>
      <c r="Q726" s="36"/>
      <c r="R726" s="36"/>
      <c r="S726" s="36"/>
      <c r="T726" s="36"/>
      <c r="U726" s="36"/>
      <c r="V726" s="36"/>
      <c r="W726" s="36"/>
      <c r="X726" s="36" t="s">
        <v>1299</v>
      </c>
    </row>
    <row r="727" spans="1:24">
      <c r="A727" s="16" t="s">
        <v>524</v>
      </c>
      <c r="B727" s="16" t="s">
        <v>412</v>
      </c>
      <c r="C727" s="16">
        <v>2</v>
      </c>
      <c r="D727" s="16" t="s">
        <v>880</v>
      </c>
      <c r="E727" s="16">
        <v>3</v>
      </c>
      <c r="F727">
        <f xml:space="preserve"> COUNTA(G727:AJ727)</f>
        <v>1</v>
      </c>
      <c r="G727" s="36"/>
      <c r="H727" s="36"/>
      <c r="I727" s="36"/>
      <c r="J727" s="36"/>
      <c r="K727" s="36"/>
      <c r="L727" s="36"/>
      <c r="M727" s="36"/>
      <c r="N727" s="36"/>
      <c r="O727" s="36"/>
      <c r="P727" s="36"/>
      <c r="Q727" s="36"/>
      <c r="R727" s="36"/>
      <c r="S727" s="36"/>
      <c r="T727" s="36"/>
      <c r="U727" s="36"/>
      <c r="V727" s="36"/>
      <c r="W727" s="36"/>
      <c r="X727" s="36" t="s">
        <v>1299</v>
      </c>
    </row>
    <row r="728" spans="1:24">
      <c r="A728" s="16"/>
      <c r="B728" s="16"/>
      <c r="C728" s="16"/>
      <c r="D728" s="16"/>
      <c r="E728" s="16"/>
      <c r="F728">
        <f t="shared" ref="F728:F741" si="96" xml:space="preserve"> COUNTA(G728:AJ728)</f>
        <v>0</v>
      </c>
      <c r="G728" s="36"/>
      <c r="H728" s="36"/>
      <c r="I728" s="36"/>
      <c r="J728" s="36"/>
      <c r="K728" s="36"/>
      <c r="L728" s="36"/>
      <c r="M728" s="36"/>
      <c r="N728" s="36"/>
      <c r="O728" s="36"/>
      <c r="P728" s="36"/>
      <c r="Q728" s="36"/>
      <c r="R728" s="36"/>
      <c r="S728" s="36"/>
      <c r="T728" s="36"/>
      <c r="U728" s="36"/>
      <c r="V728" s="36"/>
      <c r="W728" s="36"/>
      <c r="X728" s="36"/>
    </row>
    <row r="729" spans="1:24">
      <c r="A729" s="16" t="s">
        <v>524</v>
      </c>
      <c r="B729" s="16" t="s">
        <v>673</v>
      </c>
      <c r="C729" s="16">
        <v>0</v>
      </c>
      <c r="D729" s="16">
        <v>1.5</v>
      </c>
      <c r="E729" s="16"/>
      <c r="F729">
        <f t="shared" si="96"/>
        <v>0</v>
      </c>
      <c r="G729" s="36"/>
      <c r="H729" s="36"/>
      <c r="I729" s="36"/>
      <c r="J729" s="36"/>
      <c r="K729" s="36"/>
      <c r="L729" s="36"/>
      <c r="M729" s="36"/>
      <c r="N729" s="36"/>
      <c r="O729" s="36"/>
      <c r="P729" s="36"/>
      <c r="Q729" s="36"/>
      <c r="R729" s="36"/>
      <c r="S729" s="36"/>
      <c r="T729" s="36"/>
      <c r="U729" s="36"/>
      <c r="V729" s="36"/>
      <c r="W729" s="36"/>
      <c r="X729" s="36"/>
    </row>
    <row r="730" spans="1:24">
      <c r="A730" s="16" t="s">
        <v>524</v>
      </c>
      <c r="B730" s="16" t="s">
        <v>673</v>
      </c>
      <c r="C730" s="16">
        <v>2</v>
      </c>
      <c r="D730" s="16" t="s">
        <v>880</v>
      </c>
      <c r="E730" s="16">
        <v>1</v>
      </c>
      <c r="F730">
        <f xml:space="preserve"> COUNTA(G730:AJ730)</f>
        <v>1</v>
      </c>
      <c r="G730" s="36"/>
      <c r="H730" s="36"/>
      <c r="I730" s="36"/>
      <c r="J730" s="36"/>
      <c r="K730" s="36"/>
      <c r="L730" s="36"/>
      <c r="M730" s="36"/>
      <c r="N730" s="36"/>
      <c r="O730" s="36"/>
      <c r="P730" s="36"/>
      <c r="Q730" s="36"/>
      <c r="R730" s="36"/>
      <c r="S730" s="36"/>
      <c r="T730" s="36"/>
      <c r="U730" s="36"/>
      <c r="V730" s="36"/>
      <c r="W730" s="36"/>
      <c r="X730" s="36" t="s">
        <v>1299</v>
      </c>
    </row>
    <row r="731" spans="1:24">
      <c r="A731" s="16" t="s">
        <v>524</v>
      </c>
      <c r="B731" s="16" t="s">
        <v>673</v>
      </c>
      <c r="C731" s="16">
        <v>2</v>
      </c>
      <c r="D731" s="16" t="s">
        <v>880</v>
      </c>
      <c r="E731" s="16">
        <v>2</v>
      </c>
      <c r="F731">
        <f xml:space="preserve"> COUNTA(G731:AJ731)</f>
        <v>1</v>
      </c>
      <c r="G731" s="36"/>
      <c r="H731" s="36"/>
      <c r="I731" s="36"/>
      <c r="J731" s="36"/>
      <c r="K731" s="36"/>
      <c r="L731" s="36"/>
      <c r="M731" s="36"/>
      <c r="N731" s="36"/>
      <c r="O731" s="36"/>
      <c r="P731" s="36"/>
      <c r="Q731" s="36"/>
      <c r="R731" s="36"/>
      <c r="S731" s="36"/>
      <c r="T731" s="36"/>
      <c r="U731" s="36"/>
      <c r="V731" s="36"/>
      <c r="W731" s="36"/>
      <c r="X731" s="36" t="s">
        <v>1299</v>
      </c>
    </row>
    <row r="732" spans="1:24">
      <c r="A732" s="16" t="s">
        <v>524</v>
      </c>
      <c r="B732" s="16" t="s">
        <v>673</v>
      </c>
      <c r="C732" s="16">
        <v>2</v>
      </c>
      <c r="D732" s="16" t="s">
        <v>880</v>
      </c>
      <c r="E732" s="16">
        <v>3</v>
      </c>
      <c r="F732">
        <f xml:space="preserve"> COUNTA(G732:AJ732)</f>
        <v>1</v>
      </c>
      <c r="G732" s="36"/>
      <c r="H732" s="36"/>
      <c r="I732" s="36"/>
      <c r="J732" s="36"/>
      <c r="K732" s="36"/>
      <c r="L732" s="36"/>
      <c r="M732" s="36"/>
      <c r="N732" s="36"/>
      <c r="O732" s="36"/>
      <c r="P732" s="36"/>
      <c r="Q732" s="36"/>
      <c r="R732" s="36"/>
      <c r="S732" s="36"/>
      <c r="T732" s="36"/>
      <c r="U732" s="36"/>
      <c r="V732" s="36"/>
      <c r="W732" s="36"/>
      <c r="X732" s="36" t="s">
        <v>1299</v>
      </c>
    </row>
    <row r="733" spans="1:24">
      <c r="A733" s="16" t="s">
        <v>524</v>
      </c>
      <c r="B733" s="16" t="s">
        <v>673</v>
      </c>
      <c r="C733" s="16">
        <v>2</v>
      </c>
      <c r="D733" s="16" t="s">
        <v>880</v>
      </c>
      <c r="E733" s="16">
        <v>4</v>
      </c>
      <c r="F733">
        <f xml:space="preserve"> COUNTA(G733:AJ733)</f>
        <v>1</v>
      </c>
      <c r="G733" s="36"/>
      <c r="H733" s="36"/>
      <c r="I733" s="36"/>
      <c r="J733" s="36"/>
      <c r="K733" s="36"/>
      <c r="L733" s="36"/>
      <c r="M733" s="36"/>
      <c r="N733" s="36"/>
      <c r="O733" s="36"/>
      <c r="P733" s="36"/>
      <c r="Q733" s="36"/>
      <c r="R733" s="36"/>
      <c r="S733" s="36"/>
      <c r="T733" s="36"/>
      <c r="U733" s="36"/>
      <c r="V733" s="36"/>
      <c r="W733" s="36"/>
      <c r="X733" s="36" t="s">
        <v>1299</v>
      </c>
    </row>
    <row r="734" spans="1:24">
      <c r="A734" s="16"/>
      <c r="B734" s="16"/>
      <c r="C734" s="16"/>
      <c r="D734" s="16"/>
      <c r="E734" s="16"/>
      <c r="F734">
        <f t="shared" si="96"/>
        <v>0</v>
      </c>
      <c r="G734" s="36"/>
      <c r="H734" s="36"/>
      <c r="I734" s="36"/>
      <c r="J734" s="36"/>
      <c r="K734" s="36"/>
      <c r="L734" s="36"/>
      <c r="M734" s="36"/>
      <c r="N734" s="36"/>
      <c r="O734" s="36"/>
      <c r="P734" s="36"/>
      <c r="Q734" s="36"/>
      <c r="R734" s="36"/>
      <c r="S734" s="36"/>
      <c r="T734" s="36"/>
      <c r="U734" s="36"/>
      <c r="V734" s="36"/>
      <c r="W734" s="36"/>
      <c r="X734" s="36"/>
    </row>
    <row r="735" spans="1:24">
      <c r="A735" s="16" t="s">
        <v>524</v>
      </c>
      <c r="B735" s="16" t="s">
        <v>14</v>
      </c>
      <c r="C735" s="16">
        <v>0</v>
      </c>
      <c r="D735" s="16">
        <v>1</v>
      </c>
      <c r="E735" s="16"/>
      <c r="F735">
        <f t="shared" si="96"/>
        <v>0</v>
      </c>
      <c r="G735" s="36"/>
      <c r="H735" s="36"/>
      <c r="I735" s="36"/>
      <c r="J735" s="36"/>
      <c r="K735" s="36"/>
      <c r="L735" s="36"/>
      <c r="M735" s="36"/>
      <c r="N735" s="36"/>
      <c r="O735" s="36"/>
      <c r="P735" s="36"/>
      <c r="Q735" s="36"/>
      <c r="R735" s="36"/>
      <c r="S735" s="36"/>
      <c r="T735" s="36"/>
      <c r="U735" s="36"/>
      <c r="V735" s="36"/>
      <c r="W735" s="36"/>
      <c r="X735" s="36"/>
    </row>
    <row r="736" spans="1:24">
      <c r="A736" s="16" t="s">
        <v>524</v>
      </c>
      <c r="B736" s="16" t="s">
        <v>14</v>
      </c>
      <c r="C736" s="16">
        <v>2</v>
      </c>
      <c r="D736" s="16" t="s">
        <v>880</v>
      </c>
      <c r="E736" s="16">
        <v>1</v>
      </c>
      <c r="F736">
        <f xml:space="preserve"> COUNTA(G736:AJ736)</f>
        <v>1</v>
      </c>
      <c r="G736" s="36"/>
      <c r="H736" s="36"/>
      <c r="I736" s="36"/>
      <c r="J736" s="36"/>
      <c r="K736" s="36"/>
      <c r="L736" s="36"/>
      <c r="M736" s="36"/>
      <c r="N736" s="36"/>
      <c r="O736" s="36"/>
      <c r="P736" s="36"/>
      <c r="Q736" s="36"/>
      <c r="R736" s="36"/>
      <c r="S736" s="36"/>
      <c r="T736" s="36"/>
      <c r="U736" s="36"/>
      <c r="V736" s="36"/>
      <c r="W736" s="36"/>
      <c r="X736" s="36" t="s">
        <v>1299</v>
      </c>
    </row>
    <row r="737" spans="1:24">
      <c r="A737" s="16" t="s">
        <v>524</v>
      </c>
      <c r="B737" s="16" t="s">
        <v>14</v>
      </c>
      <c r="C737" s="16">
        <v>2</v>
      </c>
      <c r="D737" s="16" t="s">
        <v>880</v>
      </c>
      <c r="E737" s="16">
        <v>2</v>
      </c>
      <c r="F737">
        <f xml:space="preserve"> COUNTA(G737:AJ737)</f>
        <v>1</v>
      </c>
      <c r="G737" s="36"/>
      <c r="H737" s="36"/>
      <c r="I737" s="36"/>
      <c r="J737" s="36"/>
      <c r="K737" s="36"/>
      <c r="L737" s="36"/>
      <c r="M737" s="36"/>
      <c r="N737" s="36"/>
      <c r="O737" s="36"/>
      <c r="P737" s="36"/>
      <c r="Q737" s="36"/>
      <c r="R737" s="36"/>
      <c r="S737" s="36"/>
      <c r="T737" s="36"/>
      <c r="U737" s="36"/>
      <c r="V737" s="36"/>
      <c r="W737" s="36"/>
      <c r="X737" s="36" t="s">
        <v>1299</v>
      </c>
    </row>
    <row r="738" spans="1:24">
      <c r="A738" s="16" t="s">
        <v>524</v>
      </c>
      <c r="B738" s="16" t="s">
        <v>14</v>
      </c>
      <c r="C738" s="16">
        <v>2</v>
      </c>
      <c r="D738" s="16" t="s">
        <v>882</v>
      </c>
      <c r="E738" s="16">
        <v>3</v>
      </c>
      <c r="F738">
        <f xml:space="preserve"> COUNTA(G738:AJ738)</f>
        <v>1</v>
      </c>
      <c r="G738" s="36"/>
      <c r="H738" s="36"/>
      <c r="I738" s="36"/>
      <c r="J738" s="36"/>
      <c r="K738" s="36"/>
      <c r="L738" s="36"/>
      <c r="M738" s="36"/>
      <c r="N738" s="36"/>
      <c r="O738" s="36"/>
      <c r="P738" s="36"/>
      <c r="Q738" s="36"/>
      <c r="R738" s="36"/>
      <c r="S738" s="36"/>
      <c r="T738" s="36"/>
      <c r="U738" s="36"/>
      <c r="V738" s="36"/>
      <c r="W738" s="36"/>
      <c r="X738" s="36" t="s">
        <v>1299</v>
      </c>
    </row>
    <row r="739" spans="1:24">
      <c r="A739" s="16" t="s">
        <v>524</v>
      </c>
      <c r="B739" s="16" t="s">
        <v>14</v>
      </c>
      <c r="C739" s="16">
        <v>2</v>
      </c>
      <c r="D739" s="16" t="s">
        <v>882</v>
      </c>
      <c r="E739" s="16">
        <v>4</v>
      </c>
      <c r="F739">
        <f xml:space="preserve"> COUNTA(G739:AJ739)</f>
        <v>1</v>
      </c>
      <c r="G739" s="36"/>
      <c r="H739" s="36"/>
      <c r="I739" s="36"/>
      <c r="J739" s="36"/>
      <c r="K739" s="36"/>
      <c r="L739" s="36"/>
      <c r="M739" s="36"/>
      <c r="N739" s="36"/>
      <c r="O739" s="36"/>
      <c r="P739" s="36"/>
      <c r="Q739" s="36"/>
      <c r="R739" s="36"/>
      <c r="S739" s="36"/>
      <c r="T739" s="36"/>
      <c r="U739" s="36"/>
      <c r="V739" s="36"/>
      <c r="W739" s="36"/>
      <c r="X739" s="36" t="s">
        <v>1299</v>
      </c>
    </row>
    <row r="740" spans="1:24">
      <c r="A740" s="16"/>
      <c r="B740" s="16"/>
      <c r="C740" s="16"/>
      <c r="D740" s="16"/>
      <c r="E740" s="16"/>
      <c r="F740">
        <f t="shared" si="96"/>
        <v>0</v>
      </c>
      <c r="G740" s="36"/>
      <c r="H740" s="36"/>
      <c r="I740" s="36"/>
      <c r="J740" s="36"/>
      <c r="K740" s="36"/>
      <c r="L740" s="36"/>
      <c r="M740" s="36"/>
      <c r="N740" s="36"/>
      <c r="O740" s="36"/>
      <c r="P740" s="36"/>
      <c r="Q740" s="36"/>
      <c r="R740" s="36"/>
      <c r="S740" s="36"/>
      <c r="T740" s="36"/>
      <c r="U740" s="36"/>
      <c r="V740" s="36"/>
      <c r="W740" s="36"/>
      <c r="X740" s="36"/>
    </row>
    <row r="741" spans="1:24">
      <c r="A741" s="16" t="s">
        <v>524</v>
      </c>
      <c r="B741" s="16" t="s">
        <v>101</v>
      </c>
      <c r="C741" s="16">
        <v>0</v>
      </c>
      <c r="D741" s="16">
        <v>1</v>
      </c>
      <c r="E741" s="16"/>
      <c r="F741">
        <f t="shared" si="96"/>
        <v>0</v>
      </c>
      <c r="G741" s="36"/>
      <c r="H741" s="36"/>
      <c r="I741" s="36"/>
      <c r="J741" s="36"/>
      <c r="K741" s="36"/>
      <c r="L741" s="36"/>
      <c r="M741" s="36"/>
      <c r="N741" s="36"/>
      <c r="O741" s="36"/>
      <c r="P741" s="36"/>
      <c r="Q741" s="36"/>
      <c r="R741" s="36"/>
      <c r="S741" s="36"/>
      <c r="T741" s="36"/>
      <c r="U741" s="36"/>
      <c r="V741" s="36"/>
      <c r="W741" s="36"/>
      <c r="X741" s="36"/>
    </row>
    <row r="742" spans="1:24">
      <c r="A742" s="16" t="s">
        <v>524</v>
      </c>
      <c r="B742" s="16" t="s">
        <v>101</v>
      </c>
      <c r="C742" s="16">
        <v>2</v>
      </c>
      <c r="D742" s="16" t="s">
        <v>880</v>
      </c>
      <c r="E742" s="16">
        <v>1</v>
      </c>
      <c r="F742">
        <f t="shared" ref="F742:F757" si="97" xml:space="preserve"> COUNTA(G742:AJ742)</f>
        <v>1</v>
      </c>
      <c r="G742" s="36"/>
      <c r="H742" s="36"/>
      <c r="I742" s="36"/>
      <c r="J742" s="36"/>
      <c r="K742" s="36"/>
      <c r="L742" s="36"/>
      <c r="M742" s="36"/>
      <c r="N742" s="36"/>
      <c r="O742" s="36"/>
      <c r="P742" s="36"/>
      <c r="Q742" s="36"/>
      <c r="R742" s="36"/>
      <c r="S742" s="36"/>
      <c r="T742" s="36"/>
      <c r="U742" s="36"/>
      <c r="V742" s="36"/>
      <c r="W742" s="36"/>
      <c r="X742" s="36" t="s">
        <v>1299</v>
      </c>
    </row>
    <row r="743" spans="1:24">
      <c r="A743" s="16" t="s">
        <v>524</v>
      </c>
      <c r="B743" s="16" t="s">
        <v>101</v>
      </c>
      <c r="C743" s="16">
        <v>2</v>
      </c>
      <c r="D743" s="16" t="s">
        <v>880</v>
      </c>
      <c r="E743" s="16">
        <v>2</v>
      </c>
      <c r="F743">
        <f t="shared" si="97"/>
        <v>1</v>
      </c>
      <c r="G743" s="36"/>
      <c r="H743" s="36"/>
      <c r="I743" s="36"/>
      <c r="J743" s="36"/>
      <c r="K743" s="36"/>
      <c r="L743" s="36"/>
      <c r="M743" s="36"/>
      <c r="N743" s="36"/>
      <c r="O743" s="36"/>
      <c r="P743" s="36"/>
      <c r="Q743" s="36"/>
      <c r="R743" s="36"/>
      <c r="S743" s="36"/>
      <c r="T743" s="36"/>
      <c r="U743" s="36"/>
      <c r="V743" s="36"/>
      <c r="W743" s="36"/>
      <c r="X743" s="36" t="s">
        <v>1299</v>
      </c>
    </row>
    <row r="744" spans="1:24">
      <c r="A744" s="16"/>
      <c r="B744" s="16"/>
      <c r="C744" s="16"/>
      <c r="D744" s="16"/>
      <c r="E744" s="16"/>
      <c r="F744">
        <f t="shared" si="97"/>
        <v>0</v>
      </c>
      <c r="G744" s="36"/>
      <c r="H744" s="36"/>
      <c r="I744" s="36"/>
      <c r="J744" s="36"/>
      <c r="K744" s="36"/>
      <c r="L744" s="36"/>
      <c r="M744" s="36"/>
      <c r="N744" s="36"/>
      <c r="O744" s="36"/>
      <c r="P744" s="36"/>
      <c r="Q744" s="36"/>
      <c r="R744" s="36"/>
      <c r="S744" s="36"/>
      <c r="T744" s="36"/>
      <c r="U744" s="36"/>
      <c r="V744" s="36"/>
      <c r="W744" s="36"/>
      <c r="X744" s="36"/>
    </row>
    <row r="745" spans="1:24">
      <c r="A745" s="16" t="s">
        <v>524</v>
      </c>
      <c r="B745" s="16" t="s">
        <v>1159</v>
      </c>
      <c r="C745" s="16">
        <v>0</v>
      </c>
      <c r="D745" s="16">
        <v>0</v>
      </c>
      <c r="E745" s="16"/>
      <c r="F745">
        <f t="shared" si="97"/>
        <v>0</v>
      </c>
      <c r="G745" s="36"/>
      <c r="H745" s="36"/>
      <c r="I745" s="36"/>
      <c r="J745" s="36"/>
      <c r="K745" s="36"/>
      <c r="L745" s="36"/>
      <c r="M745" s="36"/>
      <c r="N745" s="36"/>
      <c r="O745" s="36"/>
      <c r="P745" s="36"/>
      <c r="Q745" s="36"/>
      <c r="R745" s="36"/>
      <c r="S745" s="36"/>
      <c r="T745" s="36"/>
      <c r="U745" s="36"/>
      <c r="V745" s="36"/>
      <c r="W745" s="36"/>
      <c r="X745" s="36"/>
    </row>
    <row r="746" spans="1:24">
      <c r="A746" s="16" t="s">
        <v>524</v>
      </c>
      <c r="B746" s="16" t="s">
        <v>1159</v>
      </c>
      <c r="C746" s="16">
        <v>3</v>
      </c>
      <c r="D746" s="16" t="s">
        <v>880</v>
      </c>
      <c r="E746" s="16">
        <v>1</v>
      </c>
      <c r="F746">
        <f t="shared" si="97"/>
        <v>1</v>
      </c>
      <c r="G746" s="36"/>
      <c r="H746" s="36"/>
      <c r="I746" s="36"/>
      <c r="J746" s="36"/>
      <c r="K746" s="36"/>
      <c r="L746" s="36"/>
      <c r="M746" s="36"/>
      <c r="N746" s="36"/>
      <c r="O746" s="36"/>
      <c r="P746" s="36"/>
      <c r="Q746" s="36"/>
      <c r="R746" s="36"/>
      <c r="S746" s="36"/>
      <c r="T746" s="36"/>
      <c r="U746" s="43" t="s">
        <v>1299</v>
      </c>
      <c r="V746" s="36"/>
      <c r="W746" s="36"/>
      <c r="X746" s="36"/>
    </row>
    <row r="747" spans="1:24">
      <c r="A747" s="16" t="s">
        <v>524</v>
      </c>
      <c r="B747" s="16" t="s">
        <v>1159</v>
      </c>
      <c r="C747" s="16">
        <v>3</v>
      </c>
      <c r="D747" s="16" t="s">
        <v>880</v>
      </c>
      <c r="E747" s="16">
        <v>2</v>
      </c>
      <c r="F747">
        <f t="shared" si="97"/>
        <v>0</v>
      </c>
      <c r="G747" s="36"/>
      <c r="H747" s="36"/>
      <c r="I747" s="36"/>
      <c r="J747" s="36"/>
      <c r="K747" s="36"/>
      <c r="L747" s="36"/>
      <c r="M747" s="36"/>
      <c r="N747" s="36"/>
      <c r="O747" s="36"/>
      <c r="P747" s="36"/>
      <c r="Q747" s="36"/>
      <c r="R747" s="36"/>
      <c r="S747" s="36"/>
      <c r="T747" s="36"/>
      <c r="U747" s="36"/>
      <c r="V747" s="36"/>
      <c r="W747" s="36"/>
      <c r="X747" s="36"/>
    </row>
    <row r="748" spans="1:24">
      <c r="A748" s="16" t="s">
        <v>524</v>
      </c>
      <c r="B748" s="16" t="s">
        <v>1159</v>
      </c>
      <c r="C748" s="16">
        <v>3</v>
      </c>
      <c r="D748" s="16" t="s">
        <v>881</v>
      </c>
      <c r="E748" s="16">
        <v>3</v>
      </c>
      <c r="F748">
        <f t="shared" si="97"/>
        <v>0</v>
      </c>
      <c r="G748" s="36"/>
      <c r="H748" s="36"/>
      <c r="I748" s="36"/>
      <c r="J748" s="36"/>
      <c r="K748" s="36"/>
      <c r="L748" s="36"/>
      <c r="M748" s="36"/>
      <c r="N748" s="36"/>
      <c r="O748" s="36"/>
      <c r="P748" s="36"/>
      <c r="Q748" s="36"/>
      <c r="R748" s="36"/>
      <c r="S748" s="36"/>
      <c r="T748" s="36"/>
      <c r="U748" s="36"/>
      <c r="V748" s="36"/>
      <c r="W748" s="36"/>
      <c r="X748" s="36"/>
    </row>
    <row r="749" spans="1:24">
      <c r="A749" s="16" t="s">
        <v>524</v>
      </c>
      <c r="B749" s="16" t="s">
        <v>1159</v>
      </c>
      <c r="C749" s="16">
        <v>3</v>
      </c>
      <c r="D749" s="16" t="s">
        <v>881</v>
      </c>
      <c r="E749" s="16">
        <v>4</v>
      </c>
      <c r="F749">
        <f t="shared" si="97"/>
        <v>0</v>
      </c>
      <c r="G749" s="36"/>
      <c r="H749" s="36"/>
      <c r="I749" s="36"/>
      <c r="J749" s="36"/>
      <c r="K749" s="36"/>
      <c r="L749" s="36"/>
      <c r="M749" s="36"/>
      <c r="N749" s="36"/>
      <c r="O749" s="36"/>
      <c r="P749" s="36"/>
      <c r="Q749" s="36"/>
      <c r="R749" s="36"/>
      <c r="S749" s="36"/>
      <c r="T749" s="36"/>
      <c r="U749" s="36"/>
      <c r="V749" s="36"/>
      <c r="W749" s="36"/>
      <c r="X749" s="36"/>
    </row>
    <row r="750" spans="1:24">
      <c r="A750" s="16" t="s">
        <v>524</v>
      </c>
      <c r="B750" s="16" t="s">
        <v>1159</v>
      </c>
      <c r="C750" s="16">
        <v>3</v>
      </c>
      <c r="D750" s="16" t="s">
        <v>882</v>
      </c>
      <c r="E750" s="16">
        <v>5</v>
      </c>
      <c r="F750">
        <f t="shared" si="97"/>
        <v>0</v>
      </c>
      <c r="G750" s="36"/>
      <c r="H750" s="36"/>
      <c r="I750" s="36"/>
      <c r="J750" s="36"/>
      <c r="K750" s="36"/>
      <c r="L750" s="36"/>
      <c r="M750" s="36"/>
      <c r="N750" s="36"/>
      <c r="O750" s="36"/>
      <c r="P750" s="36"/>
      <c r="Q750" s="36"/>
      <c r="R750" s="36"/>
      <c r="S750" s="36"/>
      <c r="T750" s="36"/>
      <c r="U750" s="36"/>
      <c r="V750" s="36"/>
      <c r="W750" s="36"/>
      <c r="X750" s="36"/>
    </row>
    <row r="751" spans="1:24">
      <c r="A751" s="16"/>
      <c r="B751" s="16"/>
      <c r="C751" s="16"/>
      <c r="D751" s="16"/>
      <c r="E751" s="16"/>
      <c r="F751">
        <f t="shared" si="97"/>
        <v>0</v>
      </c>
      <c r="G751" s="36"/>
      <c r="H751" s="36"/>
      <c r="I751" s="36"/>
      <c r="J751" s="36"/>
      <c r="K751" s="36"/>
      <c r="L751" s="36"/>
      <c r="M751" s="36"/>
      <c r="N751" s="36"/>
      <c r="O751" s="36"/>
      <c r="P751" s="36"/>
      <c r="Q751" s="36"/>
      <c r="R751" s="36"/>
      <c r="S751" s="36"/>
      <c r="T751" s="36"/>
      <c r="U751" s="36"/>
      <c r="V751" s="36"/>
      <c r="W751" s="36"/>
      <c r="X751" s="36"/>
    </row>
    <row r="752" spans="1:24">
      <c r="A752" s="16" t="s">
        <v>529</v>
      </c>
      <c r="B752" s="16" t="s">
        <v>28</v>
      </c>
      <c r="C752" s="16">
        <v>2</v>
      </c>
      <c r="D752" s="16">
        <v>0</v>
      </c>
      <c r="E752" s="16"/>
      <c r="F752">
        <f t="shared" si="97"/>
        <v>0</v>
      </c>
      <c r="G752" s="36"/>
      <c r="H752" s="36"/>
      <c r="I752" s="36"/>
      <c r="J752" s="36"/>
      <c r="K752" s="36"/>
      <c r="L752" s="36"/>
      <c r="M752" s="36"/>
      <c r="N752" s="36"/>
      <c r="O752" s="36"/>
      <c r="P752" s="36"/>
      <c r="Q752" s="36"/>
      <c r="R752" s="36"/>
      <c r="S752" s="36"/>
      <c r="T752" s="36"/>
      <c r="U752" s="36"/>
      <c r="V752" s="36"/>
      <c r="W752" s="36"/>
      <c r="X752" s="36"/>
    </row>
    <row r="753" spans="1:24">
      <c r="A753" s="16" t="s">
        <v>529</v>
      </c>
      <c r="B753" s="16" t="s">
        <v>28</v>
      </c>
      <c r="C753" s="16">
        <v>1</v>
      </c>
      <c r="D753" s="16" t="s">
        <v>880</v>
      </c>
      <c r="E753" s="16">
        <v>1</v>
      </c>
      <c r="F753">
        <f t="shared" si="97"/>
        <v>1</v>
      </c>
      <c r="G753" s="36"/>
      <c r="H753" s="36"/>
      <c r="I753" s="36"/>
      <c r="J753" s="36"/>
      <c r="K753" s="36"/>
      <c r="L753" s="36" t="s">
        <v>1299</v>
      </c>
      <c r="M753" s="36"/>
      <c r="N753" s="36"/>
      <c r="O753" s="36"/>
      <c r="P753" s="36"/>
      <c r="Q753" s="36"/>
      <c r="R753" s="36"/>
      <c r="S753" s="36"/>
      <c r="T753" s="36"/>
      <c r="U753" s="36"/>
      <c r="V753" s="36"/>
      <c r="W753" s="36"/>
      <c r="X753" s="36"/>
    </row>
    <row r="754" spans="1:24">
      <c r="A754" s="16" t="s">
        <v>529</v>
      </c>
      <c r="B754" s="16" t="s">
        <v>28</v>
      </c>
      <c r="C754" s="16">
        <v>1</v>
      </c>
      <c r="D754" s="16" t="s">
        <v>881</v>
      </c>
      <c r="E754" s="16">
        <v>2</v>
      </c>
      <c r="F754">
        <f t="shared" si="97"/>
        <v>1</v>
      </c>
      <c r="G754" s="36"/>
      <c r="H754" s="36"/>
      <c r="I754" s="36"/>
      <c r="J754" s="36"/>
      <c r="K754" s="36"/>
      <c r="L754" s="36" t="s">
        <v>1299</v>
      </c>
      <c r="M754" s="36"/>
      <c r="N754" s="36"/>
      <c r="O754" s="36"/>
      <c r="P754" s="36"/>
      <c r="Q754" s="36"/>
      <c r="R754" s="36"/>
      <c r="S754" s="36"/>
      <c r="T754" s="36"/>
      <c r="U754" s="36"/>
      <c r="V754" s="36"/>
      <c r="W754" s="36"/>
      <c r="X754" s="36"/>
    </row>
    <row r="755" spans="1:24">
      <c r="A755" s="16" t="s">
        <v>529</v>
      </c>
      <c r="B755" s="16" t="s">
        <v>28</v>
      </c>
      <c r="C755" s="16">
        <v>1</v>
      </c>
      <c r="D755" s="16" t="s">
        <v>880</v>
      </c>
      <c r="E755" s="16">
        <v>3</v>
      </c>
      <c r="F755">
        <f t="shared" si="97"/>
        <v>1</v>
      </c>
      <c r="G755" s="36"/>
      <c r="H755" s="36"/>
      <c r="I755" s="36"/>
      <c r="J755" s="36"/>
      <c r="K755" s="36"/>
      <c r="L755" s="36" t="s">
        <v>1299</v>
      </c>
      <c r="M755" s="36"/>
      <c r="N755" s="36"/>
      <c r="O755" s="36"/>
      <c r="P755" s="36"/>
      <c r="Q755" s="36"/>
      <c r="R755" s="36"/>
      <c r="S755" s="36"/>
      <c r="T755" s="36"/>
      <c r="U755" s="36"/>
      <c r="V755" s="36"/>
      <c r="W755" s="36"/>
      <c r="X755" s="36"/>
    </row>
    <row r="756" spans="1:24">
      <c r="A756" s="16" t="s">
        <v>529</v>
      </c>
      <c r="B756" s="16" t="s">
        <v>28</v>
      </c>
      <c r="C756" s="16">
        <v>1</v>
      </c>
      <c r="D756" s="16" t="s">
        <v>880</v>
      </c>
      <c r="E756" s="16">
        <v>4</v>
      </c>
      <c r="F756">
        <f t="shared" si="97"/>
        <v>0</v>
      </c>
      <c r="G756" s="36"/>
      <c r="H756" s="36"/>
      <c r="I756" s="36"/>
      <c r="J756" s="36"/>
      <c r="K756" s="36"/>
      <c r="L756" s="36"/>
      <c r="M756" s="36"/>
      <c r="N756" s="36"/>
      <c r="O756" s="36"/>
      <c r="P756" s="36"/>
      <c r="Q756" s="36"/>
      <c r="R756" s="36"/>
      <c r="S756" s="36"/>
      <c r="T756" s="36"/>
      <c r="U756" s="36"/>
      <c r="V756" s="36"/>
      <c r="W756" s="36"/>
      <c r="X756" s="36"/>
    </row>
    <row r="757" spans="1:24">
      <c r="A757" s="16" t="s">
        <v>529</v>
      </c>
      <c r="B757" s="16" t="s">
        <v>28</v>
      </c>
      <c r="C757" s="16">
        <v>1</v>
      </c>
      <c r="D757" s="16" t="s">
        <v>880</v>
      </c>
      <c r="E757" s="16">
        <v>5</v>
      </c>
      <c r="F757">
        <f t="shared" si="97"/>
        <v>1</v>
      </c>
      <c r="G757" s="36"/>
      <c r="H757" s="36"/>
      <c r="I757" s="36"/>
      <c r="J757" s="36"/>
      <c r="K757" s="36"/>
      <c r="L757" s="36" t="s">
        <v>1299</v>
      </c>
      <c r="M757" s="36"/>
      <c r="N757" s="36"/>
      <c r="O757" s="36"/>
      <c r="P757" s="36"/>
      <c r="Q757" s="36"/>
      <c r="R757" s="36"/>
      <c r="S757" s="36"/>
      <c r="T757" s="36"/>
      <c r="U757" s="36"/>
      <c r="V757" s="36"/>
      <c r="W757" s="36"/>
      <c r="X757" s="36"/>
    </row>
    <row r="758" spans="1:24">
      <c r="A758" s="16"/>
      <c r="B758" s="16"/>
      <c r="C758" s="16"/>
      <c r="D758" s="16"/>
      <c r="E758" s="16"/>
      <c r="F758">
        <f t="shared" ref="F758:F759" si="98" xml:space="preserve"> COUNTA(G758:AJ758)</f>
        <v>0</v>
      </c>
      <c r="G758" s="36"/>
      <c r="H758" s="36"/>
      <c r="I758" s="36"/>
      <c r="J758" s="36"/>
      <c r="K758" s="36"/>
      <c r="L758" s="36"/>
      <c r="M758" s="36"/>
      <c r="N758" s="36"/>
      <c r="O758" s="36"/>
      <c r="P758" s="36"/>
      <c r="Q758" s="36"/>
      <c r="R758" s="36"/>
      <c r="S758" s="36"/>
      <c r="T758" s="36"/>
      <c r="U758" s="36"/>
      <c r="V758" s="36"/>
      <c r="W758" s="36"/>
      <c r="X758" s="36"/>
    </row>
    <row r="759" spans="1:24">
      <c r="A759" s="16" t="s">
        <v>529</v>
      </c>
      <c r="B759" s="16" t="s">
        <v>3</v>
      </c>
      <c r="C759" s="16">
        <v>2</v>
      </c>
      <c r="D759" s="16">
        <v>0</v>
      </c>
      <c r="E759" s="16"/>
      <c r="F759">
        <f t="shared" si="98"/>
        <v>0</v>
      </c>
      <c r="G759" s="36"/>
      <c r="H759" s="36"/>
      <c r="I759" s="36"/>
      <c r="J759" s="36"/>
      <c r="K759" s="36"/>
      <c r="L759" s="36"/>
      <c r="M759" s="36"/>
      <c r="N759" s="36"/>
      <c r="O759" s="36"/>
      <c r="P759" s="36"/>
      <c r="Q759" s="36"/>
      <c r="R759" s="36"/>
      <c r="S759" s="36"/>
      <c r="T759" s="36"/>
      <c r="U759" s="36"/>
      <c r="V759" s="36"/>
      <c r="W759" s="36"/>
      <c r="X759" s="36"/>
    </row>
    <row r="760" spans="1:24">
      <c r="A760" s="16" t="s">
        <v>529</v>
      </c>
      <c r="B760" s="16" t="s">
        <v>3</v>
      </c>
      <c r="C760" s="16">
        <v>1</v>
      </c>
      <c r="D760" s="16" t="s">
        <v>880</v>
      </c>
      <c r="E760" s="16">
        <v>1</v>
      </c>
      <c r="F760">
        <f t="shared" ref="F760:F766" si="99" xml:space="preserve"> COUNTA(G760:AJ760)</f>
        <v>1</v>
      </c>
      <c r="G760" s="36"/>
      <c r="H760" s="36"/>
      <c r="I760" s="36"/>
      <c r="J760" s="36"/>
      <c r="K760" s="36"/>
      <c r="L760" s="36" t="s">
        <v>1299</v>
      </c>
      <c r="M760" s="36"/>
      <c r="N760" s="36"/>
      <c r="O760" s="36"/>
      <c r="P760" s="36"/>
      <c r="Q760" s="36"/>
      <c r="R760" s="36"/>
      <c r="S760" s="36"/>
      <c r="T760" s="36"/>
      <c r="U760" s="36"/>
      <c r="V760" s="36"/>
      <c r="W760" s="36"/>
      <c r="X760" s="36"/>
    </row>
    <row r="761" spans="1:24">
      <c r="A761" s="16" t="s">
        <v>529</v>
      </c>
      <c r="B761" s="16" t="s">
        <v>3</v>
      </c>
      <c r="C761" s="16">
        <v>1</v>
      </c>
      <c r="D761" s="16" t="s">
        <v>880</v>
      </c>
      <c r="E761" s="16">
        <v>2</v>
      </c>
      <c r="F761">
        <f t="shared" si="99"/>
        <v>1</v>
      </c>
      <c r="G761" s="36"/>
      <c r="H761" s="36"/>
      <c r="I761" s="36"/>
      <c r="J761" s="36"/>
      <c r="K761" s="36"/>
      <c r="L761" s="36" t="s">
        <v>1299</v>
      </c>
      <c r="M761" s="36"/>
      <c r="N761" s="36"/>
      <c r="O761" s="36"/>
      <c r="P761" s="36"/>
      <c r="Q761" s="36"/>
      <c r="R761" s="36"/>
      <c r="S761" s="36"/>
      <c r="T761" s="36"/>
      <c r="U761" s="36"/>
      <c r="V761" s="36"/>
      <c r="W761" s="36"/>
      <c r="X761" s="36"/>
    </row>
    <row r="762" spans="1:24">
      <c r="A762" s="16" t="s">
        <v>529</v>
      </c>
      <c r="B762" s="16" t="s">
        <v>3</v>
      </c>
      <c r="C762" s="16">
        <v>1</v>
      </c>
      <c r="D762" s="16" t="s">
        <v>882</v>
      </c>
      <c r="E762" s="16">
        <v>3</v>
      </c>
      <c r="F762">
        <f t="shared" si="99"/>
        <v>0</v>
      </c>
      <c r="G762" s="36"/>
      <c r="H762" s="36"/>
      <c r="I762" s="36"/>
      <c r="J762" s="36"/>
      <c r="K762" s="36"/>
      <c r="L762" s="36"/>
      <c r="M762" s="36"/>
      <c r="N762" s="36"/>
      <c r="O762" s="36"/>
      <c r="P762" s="36"/>
      <c r="Q762" s="36"/>
      <c r="R762" s="36"/>
      <c r="S762" s="36"/>
      <c r="T762" s="36"/>
      <c r="U762" s="36"/>
      <c r="V762" s="36"/>
      <c r="W762" s="36"/>
      <c r="X762" s="36"/>
    </row>
    <row r="763" spans="1:24">
      <c r="A763" s="16" t="s">
        <v>529</v>
      </c>
      <c r="B763" s="16" t="s">
        <v>3</v>
      </c>
      <c r="C763" s="16">
        <v>1</v>
      </c>
      <c r="D763" s="16" t="s">
        <v>880</v>
      </c>
      <c r="E763" s="16">
        <v>4</v>
      </c>
      <c r="F763">
        <f t="shared" si="99"/>
        <v>1</v>
      </c>
      <c r="G763" s="36"/>
      <c r="H763" s="36"/>
      <c r="I763" s="36"/>
      <c r="J763" s="36"/>
      <c r="K763" s="36"/>
      <c r="L763" s="36" t="s">
        <v>1299</v>
      </c>
      <c r="M763" s="36"/>
      <c r="N763" s="36"/>
      <c r="O763" s="36"/>
      <c r="P763" s="36"/>
      <c r="Q763" s="36"/>
      <c r="R763" s="36"/>
      <c r="S763" s="36"/>
      <c r="T763" s="36"/>
      <c r="U763" s="36"/>
      <c r="V763" s="36"/>
      <c r="W763" s="36"/>
      <c r="X763" s="36"/>
    </row>
    <row r="764" spans="1:24">
      <c r="A764" s="16" t="s">
        <v>529</v>
      </c>
      <c r="B764" s="16" t="s">
        <v>3</v>
      </c>
      <c r="C764" s="16">
        <v>1</v>
      </c>
      <c r="D764" s="16" t="s">
        <v>881</v>
      </c>
      <c r="E764" s="16">
        <v>5</v>
      </c>
      <c r="F764">
        <f t="shared" si="99"/>
        <v>1</v>
      </c>
      <c r="G764" s="36"/>
      <c r="H764" s="36"/>
      <c r="I764" s="36"/>
      <c r="J764" s="36"/>
      <c r="K764" s="36"/>
      <c r="L764" s="36" t="s">
        <v>1299</v>
      </c>
      <c r="M764" s="36"/>
      <c r="N764" s="36"/>
      <c r="O764" s="36"/>
      <c r="P764" s="36"/>
      <c r="Q764" s="36"/>
      <c r="R764" s="36"/>
      <c r="S764" s="36"/>
      <c r="T764" s="36"/>
      <c r="U764" s="36"/>
      <c r="V764" s="36"/>
      <c r="W764" s="36"/>
      <c r="X764" s="36"/>
    </row>
    <row r="765" spans="1:24">
      <c r="A765" s="16" t="s">
        <v>529</v>
      </c>
      <c r="B765" s="16" t="s">
        <v>3</v>
      </c>
      <c r="C765" s="16">
        <v>1</v>
      </c>
      <c r="D765" s="16" t="s">
        <v>880</v>
      </c>
      <c r="E765" s="16">
        <v>6</v>
      </c>
      <c r="F765">
        <f t="shared" si="99"/>
        <v>1</v>
      </c>
      <c r="G765" s="36"/>
      <c r="H765" s="36"/>
      <c r="I765" s="36"/>
      <c r="J765" s="36"/>
      <c r="K765" s="36"/>
      <c r="L765" s="36" t="s">
        <v>1299</v>
      </c>
      <c r="M765" s="36"/>
      <c r="N765" s="36"/>
      <c r="O765" s="36"/>
      <c r="P765" s="36"/>
      <c r="Q765" s="36"/>
      <c r="R765" s="36"/>
      <c r="S765" s="36"/>
      <c r="T765" s="36"/>
      <c r="U765" s="36"/>
      <c r="V765" s="36"/>
      <c r="W765" s="36"/>
      <c r="X765" s="36"/>
    </row>
    <row r="766" spans="1:24">
      <c r="A766" s="16" t="s">
        <v>529</v>
      </c>
      <c r="B766" s="16" t="s">
        <v>3</v>
      </c>
      <c r="C766" s="16">
        <v>1</v>
      </c>
      <c r="D766" s="16" t="s">
        <v>880</v>
      </c>
      <c r="E766" s="16">
        <v>7</v>
      </c>
      <c r="F766">
        <f t="shared" si="99"/>
        <v>1</v>
      </c>
      <c r="G766" s="36"/>
      <c r="H766" s="36"/>
      <c r="I766" s="36"/>
      <c r="J766" s="36"/>
      <c r="K766" s="36"/>
      <c r="L766" s="36" t="s">
        <v>1299</v>
      </c>
      <c r="M766" s="36"/>
      <c r="N766" s="36"/>
      <c r="O766" s="36"/>
      <c r="P766" s="36"/>
      <c r="Q766" s="36"/>
      <c r="R766" s="36"/>
      <c r="S766" s="36"/>
      <c r="T766" s="36"/>
      <c r="U766" s="36"/>
      <c r="V766" s="36"/>
      <c r="W766" s="36"/>
      <c r="X766" s="36"/>
    </row>
    <row r="767" spans="1:24">
      <c r="A767" s="16"/>
      <c r="B767" s="16"/>
      <c r="C767" s="16"/>
      <c r="D767" s="16"/>
      <c r="E767" s="16"/>
      <c r="F767">
        <f t="shared" ref="F767:F768" si="100" xml:space="preserve"> COUNTA(G767:AJ767)</f>
        <v>0</v>
      </c>
      <c r="G767" s="36"/>
      <c r="H767" s="36"/>
      <c r="I767" s="36"/>
      <c r="J767" s="36"/>
      <c r="K767" s="36"/>
      <c r="L767" s="36"/>
      <c r="M767" s="36"/>
      <c r="N767" s="36"/>
      <c r="O767" s="36"/>
      <c r="P767" s="36"/>
      <c r="Q767" s="36"/>
      <c r="R767" s="36"/>
      <c r="S767" s="36"/>
      <c r="T767" s="36"/>
      <c r="U767" s="36"/>
      <c r="V767" s="36"/>
      <c r="W767" s="36"/>
      <c r="X767" s="36"/>
    </row>
    <row r="768" spans="1:24">
      <c r="A768" s="16" t="s">
        <v>529</v>
      </c>
      <c r="B768" s="16" t="s">
        <v>3</v>
      </c>
      <c r="C768" s="16">
        <v>0</v>
      </c>
      <c r="D768" s="16">
        <v>3</v>
      </c>
      <c r="E768" s="16"/>
      <c r="F768">
        <f t="shared" si="100"/>
        <v>0</v>
      </c>
      <c r="G768" s="36"/>
      <c r="H768" s="36"/>
      <c r="I768" s="36"/>
      <c r="J768" s="36"/>
      <c r="K768" s="36"/>
      <c r="L768" s="36"/>
      <c r="M768" s="36"/>
      <c r="N768" s="36"/>
      <c r="O768" s="36"/>
      <c r="P768" s="36"/>
      <c r="Q768" s="36"/>
      <c r="R768" s="36"/>
      <c r="S768" s="36"/>
      <c r="T768" s="36"/>
      <c r="U768" s="36"/>
      <c r="V768" s="36"/>
      <c r="W768" s="36"/>
      <c r="X768" s="36"/>
    </row>
    <row r="769" spans="1:24">
      <c r="A769" s="16" t="s">
        <v>529</v>
      </c>
      <c r="B769" s="16" t="s">
        <v>3</v>
      </c>
      <c r="C769" s="16">
        <v>2</v>
      </c>
      <c r="D769" s="16" t="s">
        <v>880</v>
      </c>
      <c r="E769" s="16">
        <v>1</v>
      </c>
      <c r="F769">
        <f t="shared" ref="F769:F784" si="101" xml:space="preserve"> COUNTA(G769:AJ769)</f>
        <v>1</v>
      </c>
      <c r="G769" s="36"/>
      <c r="H769" s="36"/>
      <c r="I769" s="36"/>
      <c r="J769" s="36"/>
      <c r="K769" s="36"/>
      <c r="L769" s="36" t="s">
        <v>1299</v>
      </c>
      <c r="M769" s="36"/>
      <c r="N769" s="36"/>
      <c r="O769" s="36"/>
      <c r="P769" s="36"/>
      <c r="Q769" s="36"/>
      <c r="R769" s="36"/>
      <c r="S769" s="36"/>
      <c r="T769" s="36"/>
      <c r="U769" s="36"/>
      <c r="V769" s="36"/>
      <c r="W769" s="36"/>
      <c r="X769" s="36"/>
    </row>
    <row r="770" spans="1:24">
      <c r="A770" s="16" t="s">
        <v>529</v>
      </c>
      <c r="B770" s="16" t="s">
        <v>747</v>
      </c>
      <c r="C770" s="16">
        <v>2</v>
      </c>
      <c r="D770" s="16" t="s">
        <v>881</v>
      </c>
      <c r="E770" s="16">
        <v>2</v>
      </c>
      <c r="F770">
        <f t="shared" si="101"/>
        <v>1</v>
      </c>
      <c r="G770" s="36"/>
      <c r="H770" s="36"/>
      <c r="I770" s="36"/>
      <c r="J770" s="36"/>
      <c r="K770" s="36"/>
      <c r="L770" s="36" t="s">
        <v>1299</v>
      </c>
      <c r="M770" s="36"/>
      <c r="N770" s="36"/>
      <c r="O770" s="36"/>
      <c r="P770" s="36"/>
      <c r="Q770" s="36"/>
      <c r="R770" s="36"/>
      <c r="S770" s="36"/>
      <c r="T770" s="36"/>
      <c r="U770" s="36"/>
      <c r="V770" s="36"/>
      <c r="W770" s="36"/>
      <c r="X770" s="36"/>
    </row>
    <row r="771" spans="1:24">
      <c r="A771" s="16" t="s">
        <v>529</v>
      </c>
      <c r="B771" s="16" t="s">
        <v>747</v>
      </c>
      <c r="C771" s="16">
        <v>2</v>
      </c>
      <c r="D771" s="16" t="s">
        <v>880</v>
      </c>
      <c r="E771" s="16">
        <v>3</v>
      </c>
      <c r="F771">
        <f t="shared" si="101"/>
        <v>1</v>
      </c>
      <c r="G771" s="36"/>
      <c r="H771" s="36"/>
      <c r="I771" s="36"/>
      <c r="J771" s="36"/>
      <c r="K771" s="36"/>
      <c r="L771" s="36" t="s">
        <v>1299</v>
      </c>
      <c r="M771" s="36"/>
      <c r="N771" s="36"/>
      <c r="O771" s="36"/>
      <c r="P771" s="36"/>
      <c r="Q771" s="36"/>
      <c r="R771" s="36"/>
      <c r="S771" s="36"/>
      <c r="T771" s="36"/>
      <c r="U771" s="36"/>
      <c r="V771" s="36"/>
      <c r="W771" s="36"/>
      <c r="X771" s="36"/>
    </row>
    <row r="772" spans="1:24">
      <c r="A772" s="16" t="s">
        <v>529</v>
      </c>
      <c r="B772" s="16" t="s">
        <v>747</v>
      </c>
      <c r="C772" s="16">
        <v>2</v>
      </c>
      <c r="D772" s="16" t="s">
        <v>880</v>
      </c>
      <c r="E772" s="16">
        <v>4</v>
      </c>
      <c r="F772">
        <f t="shared" si="101"/>
        <v>1</v>
      </c>
      <c r="G772" s="36"/>
      <c r="H772" s="36"/>
      <c r="I772" s="36"/>
      <c r="J772" s="36"/>
      <c r="K772" s="36"/>
      <c r="L772" s="36" t="s">
        <v>1299</v>
      </c>
      <c r="M772" s="36"/>
      <c r="N772" s="36"/>
      <c r="O772" s="36"/>
      <c r="P772" s="36"/>
      <c r="Q772" s="36"/>
      <c r="R772" s="36"/>
      <c r="S772" s="36"/>
      <c r="T772" s="36"/>
      <c r="U772" s="36"/>
      <c r="V772" s="36"/>
      <c r="W772" s="36"/>
      <c r="X772" s="36"/>
    </row>
    <row r="773" spans="1:24">
      <c r="A773" s="16" t="s">
        <v>529</v>
      </c>
      <c r="B773" s="16" t="s">
        <v>747</v>
      </c>
      <c r="C773" s="16">
        <v>2</v>
      </c>
      <c r="D773" s="16" t="s">
        <v>880</v>
      </c>
      <c r="E773" s="16">
        <v>5</v>
      </c>
      <c r="F773">
        <f t="shared" si="101"/>
        <v>1</v>
      </c>
      <c r="G773" s="36"/>
      <c r="H773" s="36"/>
      <c r="I773" s="36"/>
      <c r="J773" s="36"/>
      <c r="K773" s="36"/>
      <c r="L773" s="36" t="s">
        <v>1299</v>
      </c>
      <c r="M773" s="36"/>
      <c r="N773" s="36"/>
      <c r="O773" s="36"/>
      <c r="P773" s="36"/>
      <c r="Q773" s="36"/>
      <c r="R773" s="36"/>
      <c r="S773" s="36"/>
      <c r="T773" s="36"/>
      <c r="U773" s="36"/>
      <c r="V773" s="36"/>
      <c r="W773" s="36"/>
      <c r="X773" s="36"/>
    </row>
    <row r="774" spans="1:24">
      <c r="A774" s="16" t="s">
        <v>529</v>
      </c>
      <c r="B774" s="16" t="s">
        <v>747</v>
      </c>
      <c r="C774" s="16">
        <v>2</v>
      </c>
      <c r="D774" s="16" t="s">
        <v>880</v>
      </c>
      <c r="E774" s="16">
        <v>6</v>
      </c>
      <c r="F774">
        <f t="shared" si="101"/>
        <v>1</v>
      </c>
      <c r="G774" s="36"/>
      <c r="H774" s="36"/>
      <c r="I774" s="36"/>
      <c r="J774" s="36"/>
      <c r="K774" s="36"/>
      <c r="L774" s="36" t="s">
        <v>1299</v>
      </c>
      <c r="M774" s="36"/>
      <c r="N774" s="36"/>
      <c r="O774" s="36"/>
      <c r="P774" s="36"/>
      <c r="Q774" s="36"/>
      <c r="R774" s="36"/>
      <c r="S774" s="36"/>
      <c r="T774" s="36"/>
      <c r="U774" s="36"/>
      <c r="V774" s="36"/>
      <c r="W774" s="36"/>
      <c r="X774" s="36"/>
    </row>
    <row r="775" spans="1:24">
      <c r="A775" s="16" t="s">
        <v>529</v>
      </c>
      <c r="B775" s="16" t="s">
        <v>747</v>
      </c>
      <c r="C775" s="16">
        <v>2</v>
      </c>
      <c r="D775" s="16" t="s">
        <v>881</v>
      </c>
      <c r="E775" s="16">
        <v>7</v>
      </c>
      <c r="F775">
        <f t="shared" si="101"/>
        <v>1</v>
      </c>
      <c r="G775" s="36"/>
      <c r="H775" s="36"/>
      <c r="I775" s="36"/>
      <c r="J775" s="36"/>
      <c r="K775" s="36"/>
      <c r="L775" s="36" t="s">
        <v>1299</v>
      </c>
      <c r="M775" s="36"/>
      <c r="N775" s="36"/>
      <c r="O775" s="36"/>
      <c r="P775" s="36"/>
      <c r="Q775" s="36"/>
      <c r="R775" s="36"/>
      <c r="S775" s="36"/>
      <c r="T775" s="36"/>
      <c r="U775" s="36"/>
      <c r="V775" s="36"/>
      <c r="W775" s="36"/>
      <c r="X775" s="36"/>
    </row>
    <row r="776" spans="1:24">
      <c r="A776" s="16"/>
      <c r="B776" s="16"/>
      <c r="C776" s="16"/>
      <c r="D776" s="16"/>
      <c r="E776" s="16"/>
      <c r="F776">
        <f t="shared" si="101"/>
        <v>0</v>
      </c>
      <c r="G776" s="36"/>
      <c r="H776" s="36"/>
      <c r="I776" s="36"/>
      <c r="J776" s="36"/>
      <c r="K776" s="36"/>
      <c r="L776" s="36"/>
      <c r="M776" s="36"/>
      <c r="N776" s="36"/>
      <c r="O776" s="36"/>
      <c r="P776" s="36"/>
      <c r="Q776" s="36"/>
      <c r="R776" s="36"/>
      <c r="S776" s="36"/>
      <c r="T776" s="36"/>
      <c r="U776" s="36"/>
      <c r="V776" s="36"/>
      <c r="W776" s="36"/>
      <c r="X776" s="36"/>
    </row>
    <row r="777" spans="1:24">
      <c r="A777" s="16" t="s">
        <v>529</v>
      </c>
      <c r="B777" s="16" t="s">
        <v>609</v>
      </c>
      <c r="C777" s="16">
        <v>0</v>
      </c>
      <c r="D777" s="16">
        <v>3</v>
      </c>
      <c r="E777" s="16"/>
      <c r="F777">
        <f t="shared" si="101"/>
        <v>0</v>
      </c>
      <c r="G777" s="36"/>
      <c r="H777" s="36"/>
      <c r="I777" s="36"/>
      <c r="J777" s="36"/>
      <c r="K777" s="36"/>
      <c r="L777" s="36"/>
      <c r="M777" s="36"/>
      <c r="N777" s="36"/>
      <c r="O777" s="36"/>
      <c r="P777" s="36"/>
      <c r="Q777" s="36"/>
      <c r="R777" s="36"/>
      <c r="S777" s="36"/>
      <c r="T777" s="36"/>
      <c r="U777" s="36"/>
      <c r="V777" s="36"/>
      <c r="W777" s="36"/>
      <c r="X777" s="36"/>
    </row>
    <row r="778" spans="1:24">
      <c r="A778" s="16" t="s">
        <v>529</v>
      </c>
      <c r="B778" s="16" t="s">
        <v>609</v>
      </c>
      <c r="C778" s="16">
        <v>2</v>
      </c>
      <c r="D778" s="16" t="s">
        <v>881</v>
      </c>
      <c r="E778" s="16">
        <v>1</v>
      </c>
      <c r="F778">
        <f t="shared" si="101"/>
        <v>1</v>
      </c>
      <c r="G778" s="36"/>
      <c r="H778" s="36"/>
      <c r="I778" s="36"/>
      <c r="J778" s="36"/>
      <c r="K778" s="36"/>
      <c r="L778" s="36" t="s">
        <v>1299</v>
      </c>
      <c r="M778" s="36"/>
      <c r="N778" s="36"/>
      <c r="O778" s="36"/>
      <c r="P778" s="36"/>
      <c r="Q778" s="36"/>
      <c r="R778" s="36"/>
      <c r="S778" s="36"/>
      <c r="T778" s="36"/>
      <c r="U778" s="36"/>
      <c r="V778" s="36"/>
      <c r="W778" s="36"/>
      <c r="X778" s="36"/>
    </row>
    <row r="779" spans="1:24">
      <c r="A779" s="16" t="s">
        <v>529</v>
      </c>
      <c r="B779" s="16" t="s">
        <v>609</v>
      </c>
      <c r="C779" s="16">
        <v>2</v>
      </c>
      <c r="D779" s="16" t="s">
        <v>880</v>
      </c>
      <c r="E779" s="16">
        <v>2</v>
      </c>
      <c r="F779">
        <f t="shared" si="101"/>
        <v>0</v>
      </c>
      <c r="G779" s="36"/>
      <c r="H779" s="36"/>
      <c r="I779" s="36"/>
      <c r="J779" s="36"/>
      <c r="K779" s="36"/>
      <c r="L779" s="36"/>
      <c r="M779" s="36"/>
      <c r="N779" s="36"/>
      <c r="O779" s="36"/>
      <c r="P779" s="36"/>
      <c r="Q779" s="36"/>
      <c r="R779" s="36"/>
      <c r="S779" s="36"/>
      <c r="T779" s="36"/>
      <c r="U779" s="36"/>
      <c r="V779" s="36"/>
      <c r="W779" s="36"/>
      <c r="X779" s="36"/>
    </row>
    <row r="780" spans="1:24">
      <c r="A780" s="16" t="s">
        <v>529</v>
      </c>
      <c r="B780" s="16" t="s">
        <v>609</v>
      </c>
      <c r="C780" s="16">
        <v>2</v>
      </c>
      <c r="D780" s="16" t="s">
        <v>880</v>
      </c>
      <c r="E780" s="16">
        <v>3</v>
      </c>
      <c r="F780">
        <f t="shared" si="101"/>
        <v>0</v>
      </c>
      <c r="G780" s="36"/>
      <c r="H780" s="36"/>
      <c r="I780" s="36"/>
      <c r="J780" s="36"/>
      <c r="K780" s="36"/>
      <c r="L780" s="36"/>
      <c r="M780" s="36"/>
      <c r="N780" s="36"/>
      <c r="O780" s="36"/>
      <c r="P780" s="36"/>
      <c r="Q780" s="36"/>
      <c r="R780" s="36"/>
      <c r="S780" s="36"/>
      <c r="T780" s="36"/>
      <c r="U780" s="36"/>
      <c r="V780" s="36"/>
      <c r="W780" s="36"/>
      <c r="X780" s="36"/>
    </row>
    <row r="781" spans="1:24">
      <c r="A781" s="16" t="s">
        <v>529</v>
      </c>
      <c r="B781" s="16" t="s">
        <v>609</v>
      </c>
      <c r="C781" s="16">
        <v>2</v>
      </c>
      <c r="D781" s="16" t="s">
        <v>881</v>
      </c>
      <c r="E781" s="16">
        <v>4</v>
      </c>
      <c r="F781">
        <f t="shared" si="101"/>
        <v>1</v>
      </c>
      <c r="G781" s="36"/>
      <c r="H781" s="36"/>
      <c r="I781" s="36"/>
      <c r="J781" s="36"/>
      <c r="K781" s="36"/>
      <c r="L781" s="36" t="s">
        <v>1299</v>
      </c>
      <c r="M781" s="36"/>
      <c r="N781" s="36"/>
      <c r="O781" s="36"/>
      <c r="P781" s="36"/>
      <c r="Q781" s="36"/>
      <c r="R781" s="36"/>
      <c r="S781" s="36"/>
      <c r="T781" s="36"/>
      <c r="U781" s="36"/>
      <c r="V781" s="36"/>
      <c r="W781" s="36"/>
      <c r="X781" s="36"/>
    </row>
    <row r="782" spans="1:24">
      <c r="A782" s="16" t="s">
        <v>529</v>
      </c>
      <c r="B782" s="16" t="s">
        <v>609</v>
      </c>
      <c r="C782" s="16">
        <v>2</v>
      </c>
      <c r="D782" s="16" t="s">
        <v>881</v>
      </c>
      <c r="E782" s="16">
        <v>5</v>
      </c>
      <c r="F782">
        <f t="shared" si="101"/>
        <v>0</v>
      </c>
      <c r="G782" s="36"/>
      <c r="H782" s="36"/>
      <c r="I782" s="36"/>
      <c r="J782" s="36"/>
      <c r="K782" s="36"/>
      <c r="L782" s="36"/>
      <c r="M782" s="36"/>
      <c r="N782" s="36"/>
      <c r="O782" s="36"/>
      <c r="P782" s="36"/>
      <c r="Q782" s="36"/>
      <c r="R782" s="36"/>
      <c r="S782" s="36"/>
      <c r="T782" s="36"/>
      <c r="U782" s="36"/>
      <c r="V782" s="36"/>
      <c r="W782" s="36"/>
      <c r="X782" s="36"/>
    </row>
    <row r="783" spans="1:24">
      <c r="A783" s="16" t="s">
        <v>529</v>
      </c>
      <c r="B783" s="16" t="s">
        <v>609</v>
      </c>
      <c r="C783" s="16">
        <v>2</v>
      </c>
      <c r="D783" s="16" t="s">
        <v>880</v>
      </c>
      <c r="E783" s="16">
        <v>6</v>
      </c>
      <c r="F783">
        <f t="shared" si="101"/>
        <v>1</v>
      </c>
      <c r="G783" s="36"/>
      <c r="H783" s="36"/>
      <c r="I783" s="36"/>
      <c r="J783" s="36"/>
      <c r="K783" s="36"/>
      <c r="L783" s="36" t="s">
        <v>1299</v>
      </c>
      <c r="M783" s="36"/>
      <c r="N783" s="36"/>
      <c r="O783" s="36"/>
      <c r="P783" s="36"/>
      <c r="Q783" s="36"/>
      <c r="R783" s="36"/>
      <c r="S783" s="36"/>
      <c r="T783" s="36"/>
      <c r="U783" s="36"/>
      <c r="V783" s="36"/>
      <c r="W783" s="36"/>
      <c r="X783" s="36"/>
    </row>
    <row r="784" spans="1:24">
      <c r="A784" s="16" t="s">
        <v>529</v>
      </c>
      <c r="B784" s="16" t="s">
        <v>609</v>
      </c>
      <c r="C784" s="16">
        <v>2</v>
      </c>
      <c r="D784" s="16" t="s">
        <v>881</v>
      </c>
      <c r="E784" s="16">
        <v>7</v>
      </c>
      <c r="F784">
        <f t="shared" si="101"/>
        <v>0</v>
      </c>
      <c r="G784" s="36"/>
      <c r="H784" s="36"/>
      <c r="I784" s="36"/>
      <c r="J784" s="36"/>
      <c r="K784" s="36"/>
      <c r="L784" s="36"/>
      <c r="M784" s="36"/>
      <c r="N784" s="36"/>
      <c r="O784" s="36"/>
      <c r="P784" s="36"/>
      <c r="Q784" s="36"/>
      <c r="R784" s="36"/>
      <c r="S784" s="36"/>
      <c r="T784" s="36"/>
      <c r="U784" s="36"/>
      <c r="V784" s="36"/>
      <c r="W784" s="36"/>
      <c r="X784" s="36"/>
    </row>
    <row r="785" spans="1:24">
      <c r="A785" s="16"/>
      <c r="B785" s="16"/>
      <c r="C785" s="16"/>
      <c r="D785" s="16"/>
      <c r="E785" s="16"/>
      <c r="F785">
        <f t="shared" ref="F785:F786" si="102" xml:space="preserve"> COUNTA(G785:AJ785)</f>
        <v>0</v>
      </c>
      <c r="G785" s="36"/>
      <c r="H785" s="36"/>
      <c r="I785" s="36"/>
      <c r="J785" s="36"/>
      <c r="K785" s="36"/>
      <c r="L785" s="36"/>
      <c r="M785" s="36"/>
      <c r="N785" s="36"/>
      <c r="O785" s="36"/>
      <c r="P785" s="36"/>
      <c r="Q785" s="36"/>
      <c r="R785" s="36"/>
      <c r="S785" s="36"/>
      <c r="T785" s="36"/>
      <c r="U785" s="36"/>
      <c r="V785" s="36"/>
      <c r="W785" s="36"/>
      <c r="X785" s="36"/>
    </row>
    <row r="786" spans="1:24">
      <c r="A786" s="16" t="s">
        <v>529</v>
      </c>
      <c r="B786" s="16" t="s">
        <v>225</v>
      </c>
      <c r="C786" s="16">
        <v>0</v>
      </c>
      <c r="D786" s="16">
        <v>3</v>
      </c>
      <c r="E786" s="16"/>
      <c r="F786">
        <f t="shared" si="102"/>
        <v>0</v>
      </c>
      <c r="G786" s="36"/>
      <c r="H786" s="36"/>
      <c r="I786" s="36"/>
      <c r="J786" s="36"/>
      <c r="K786" s="36"/>
      <c r="L786" s="36"/>
      <c r="M786" s="36"/>
      <c r="N786" s="36"/>
      <c r="O786" s="36"/>
      <c r="P786" s="36"/>
      <c r="Q786" s="36"/>
      <c r="R786" s="36"/>
      <c r="S786" s="36"/>
      <c r="T786" s="36"/>
      <c r="U786" s="36"/>
      <c r="V786" s="36"/>
      <c r="W786" s="36"/>
      <c r="X786" s="36"/>
    </row>
    <row r="787" spans="1:24">
      <c r="A787" s="16" t="s">
        <v>529</v>
      </c>
      <c r="B787" s="16" t="s">
        <v>225</v>
      </c>
      <c r="C787" s="16">
        <v>2</v>
      </c>
      <c r="D787" s="16" t="s">
        <v>880</v>
      </c>
      <c r="E787" s="16">
        <v>1</v>
      </c>
      <c r="F787">
        <f t="shared" ref="F787:F792" si="103" xml:space="preserve"> COUNTA(G787:AJ787)</f>
        <v>1</v>
      </c>
      <c r="G787" s="36"/>
      <c r="H787" s="36"/>
      <c r="I787" s="36"/>
      <c r="J787" s="36"/>
      <c r="K787" s="36"/>
      <c r="L787" s="36" t="s">
        <v>1299</v>
      </c>
      <c r="M787" s="36"/>
      <c r="N787" s="36"/>
      <c r="O787" s="36"/>
      <c r="P787" s="36"/>
      <c r="Q787" s="36"/>
      <c r="R787" s="36"/>
      <c r="S787" s="36"/>
      <c r="T787" s="36"/>
      <c r="U787" s="36"/>
      <c r="V787" s="36"/>
      <c r="W787" s="36"/>
      <c r="X787" s="36"/>
    </row>
    <row r="788" spans="1:24">
      <c r="A788" s="16" t="s">
        <v>529</v>
      </c>
      <c r="B788" s="16" t="s">
        <v>225</v>
      </c>
      <c r="C788" s="16">
        <v>2</v>
      </c>
      <c r="D788" s="16" t="s">
        <v>880</v>
      </c>
      <c r="E788" s="16">
        <v>2</v>
      </c>
      <c r="F788">
        <f t="shared" si="103"/>
        <v>1</v>
      </c>
      <c r="G788" s="36"/>
      <c r="H788" s="36"/>
      <c r="I788" s="36"/>
      <c r="J788" s="36"/>
      <c r="K788" s="36"/>
      <c r="L788" s="36" t="s">
        <v>1299</v>
      </c>
      <c r="M788" s="36"/>
      <c r="N788" s="36"/>
      <c r="O788" s="36"/>
      <c r="P788" s="36"/>
      <c r="Q788" s="36"/>
      <c r="R788" s="36"/>
      <c r="S788" s="36"/>
      <c r="T788" s="36"/>
      <c r="U788" s="36"/>
      <c r="V788" s="36"/>
      <c r="W788" s="36"/>
      <c r="X788" s="36"/>
    </row>
    <row r="789" spans="1:24">
      <c r="A789" s="16" t="s">
        <v>529</v>
      </c>
      <c r="B789" s="16" t="s">
        <v>225</v>
      </c>
      <c r="C789" s="16">
        <v>2</v>
      </c>
      <c r="D789" s="16" t="s">
        <v>882</v>
      </c>
      <c r="E789" s="16">
        <v>3</v>
      </c>
      <c r="F789">
        <f t="shared" si="103"/>
        <v>1</v>
      </c>
      <c r="G789" s="36"/>
      <c r="H789" s="36"/>
      <c r="I789" s="36"/>
      <c r="J789" s="36"/>
      <c r="K789" s="36"/>
      <c r="L789" s="36" t="s">
        <v>1299</v>
      </c>
      <c r="M789" s="36"/>
      <c r="N789" s="36"/>
      <c r="O789" s="36"/>
      <c r="P789" s="36"/>
      <c r="Q789" s="36"/>
      <c r="R789" s="36"/>
      <c r="S789" s="36"/>
      <c r="T789" s="36"/>
      <c r="U789" s="36"/>
      <c r="V789" s="36"/>
      <c r="W789" s="36"/>
      <c r="X789" s="36"/>
    </row>
    <row r="790" spans="1:24">
      <c r="A790" s="16" t="s">
        <v>529</v>
      </c>
      <c r="B790" s="16" t="s">
        <v>225</v>
      </c>
      <c r="C790" s="16">
        <v>2</v>
      </c>
      <c r="D790" s="16" t="s">
        <v>882</v>
      </c>
      <c r="E790" s="16">
        <v>4</v>
      </c>
      <c r="F790">
        <f t="shared" si="103"/>
        <v>1</v>
      </c>
      <c r="G790" s="36"/>
      <c r="H790" s="36"/>
      <c r="I790" s="36"/>
      <c r="J790" s="36"/>
      <c r="K790" s="36"/>
      <c r="L790" s="36" t="s">
        <v>1299</v>
      </c>
      <c r="M790" s="36"/>
      <c r="N790" s="36"/>
      <c r="O790" s="36"/>
      <c r="P790" s="36"/>
      <c r="Q790" s="36"/>
      <c r="R790" s="36"/>
      <c r="S790" s="36"/>
      <c r="T790" s="36"/>
      <c r="U790" s="36"/>
      <c r="V790" s="36"/>
      <c r="W790" s="36"/>
      <c r="X790" s="36"/>
    </row>
    <row r="791" spans="1:24">
      <c r="A791" s="16" t="s">
        <v>529</v>
      </c>
      <c r="B791" s="16" t="s">
        <v>225</v>
      </c>
      <c r="C791" s="16">
        <v>2</v>
      </c>
      <c r="D791" s="16" t="s">
        <v>880</v>
      </c>
      <c r="E791" s="16">
        <v>5</v>
      </c>
      <c r="F791">
        <f t="shared" si="103"/>
        <v>1</v>
      </c>
      <c r="G791" s="36"/>
      <c r="H791" s="36"/>
      <c r="I791" s="36"/>
      <c r="J791" s="36"/>
      <c r="K791" s="36"/>
      <c r="L791" s="36" t="s">
        <v>1299</v>
      </c>
      <c r="M791" s="36"/>
      <c r="N791" s="36"/>
      <c r="O791" s="36"/>
      <c r="P791" s="36"/>
      <c r="Q791" s="36"/>
      <c r="R791" s="36"/>
      <c r="S791" s="36"/>
      <c r="T791" s="36"/>
      <c r="U791" s="36"/>
      <c r="V791" s="36"/>
      <c r="W791" s="36"/>
      <c r="X791" s="36"/>
    </row>
    <row r="792" spans="1:24">
      <c r="A792" s="16" t="s">
        <v>529</v>
      </c>
      <c r="B792" s="16" t="s">
        <v>225</v>
      </c>
      <c r="C792" s="16">
        <v>2</v>
      </c>
      <c r="D792" s="16" t="s">
        <v>880</v>
      </c>
      <c r="E792" s="16">
        <v>6</v>
      </c>
      <c r="F792">
        <f t="shared" si="103"/>
        <v>1</v>
      </c>
      <c r="G792" s="36"/>
      <c r="H792" s="36"/>
      <c r="I792" s="36"/>
      <c r="J792" s="36"/>
      <c r="K792" s="36"/>
      <c r="L792" s="36" t="s">
        <v>1299</v>
      </c>
      <c r="M792" s="36"/>
      <c r="N792" s="36"/>
      <c r="O792" s="36"/>
      <c r="P792" s="36"/>
      <c r="Q792" s="36"/>
      <c r="R792" s="36"/>
      <c r="S792" s="36"/>
      <c r="T792" s="36"/>
      <c r="U792" s="36"/>
      <c r="V792" s="36"/>
      <c r="W792" s="36"/>
      <c r="X792" s="36"/>
    </row>
    <row r="793" spans="1:24">
      <c r="A793" s="16"/>
      <c r="B793" s="16"/>
      <c r="C793" s="16"/>
      <c r="D793" s="16"/>
      <c r="E793" s="16"/>
      <c r="F793">
        <f t="shared" ref="F793:F806" si="104" xml:space="preserve"> COUNTA(G793:AJ793)</f>
        <v>0</v>
      </c>
      <c r="G793" s="36"/>
      <c r="H793" s="36"/>
      <c r="I793" s="36"/>
      <c r="J793" s="36"/>
      <c r="K793" s="36"/>
      <c r="L793" s="36"/>
      <c r="M793" s="36"/>
      <c r="N793" s="36"/>
      <c r="O793" s="36"/>
      <c r="P793" s="36"/>
      <c r="Q793" s="36"/>
      <c r="R793" s="36"/>
      <c r="S793" s="36"/>
      <c r="T793" s="36"/>
      <c r="U793" s="36"/>
      <c r="V793" s="36"/>
      <c r="W793" s="36"/>
      <c r="X793" s="36"/>
    </row>
    <row r="794" spans="1:24">
      <c r="A794" s="16" t="s">
        <v>529</v>
      </c>
      <c r="B794" s="16" t="s">
        <v>538</v>
      </c>
      <c r="C794" s="16">
        <v>0</v>
      </c>
      <c r="D794" s="16">
        <v>2</v>
      </c>
      <c r="E794" s="16"/>
      <c r="F794">
        <f t="shared" si="104"/>
        <v>0</v>
      </c>
      <c r="G794" s="36"/>
      <c r="H794" s="36"/>
      <c r="I794" s="36"/>
      <c r="J794" s="36"/>
      <c r="K794" s="36"/>
      <c r="L794" s="36"/>
      <c r="M794" s="36"/>
      <c r="N794" s="36"/>
      <c r="O794" s="36"/>
      <c r="P794" s="36"/>
      <c r="Q794" s="36"/>
      <c r="R794" s="36"/>
      <c r="S794" s="36"/>
      <c r="T794" s="36"/>
      <c r="U794" s="36"/>
      <c r="V794" s="36"/>
      <c r="W794" s="36"/>
      <c r="X794" s="36"/>
    </row>
    <row r="795" spans="1:24">
      <c r="A795" s="16" t="s">
        <v>529</v>
      </c>
      <c r="B795" s="16" t="s">
        <v>538</v>
      </c>
      <c r="C795" s="16">
        <v>2</v>
      </c>
      <c r="D795" s="16" t="s">
        <v>882</v>
      </c>
      <c r="E795" s="16">
        <v>1</v>
      </c>
      <c r="F795">
        <f xml:space="preserve"> COUNTA(G795:AJ795)</f>
        <v>1</v>
      </c>
      <c r="G795" s="36"/>
      <c r="H795" s="36"/>
      <c r="I795" s="36"/>
      <c r="J795" s="36"/>
      <c r="K795" s="36"/>
      <c r="L795" s="36" t="s">
        <v>1299</v>
      </c>
      <c r="M795" s="36"/>
      <c r="N795" s="36"/>
      <c r="O795" s="36"/>
      <c r="P795" s="36"/>
      <c r="Q795" s="36"/>
      <c r="R795" s="36"/>
      <c r="S795" s="36"/>
      <c r="T795" s="36"/>
      <c r="U795" s="36"/>
      <c r="V795" s="36"/>
      <c r="W795" s="36"/>
      <c r="X795" s="36"/>
    </row>
    <row r="796" spans="1:24">
      <c r="A796" s="16" t="s">
        <v>529</v>
      </c>
      <c r="B796" s="16" t="s">
        <v>538</v>
      </c>
      <c r="C796" s="16">
        <v>2</v>
      </c>
      <c r="D796" s="16" t="s">
        <v>880</v>
      </c>
      <c r="E796" s="16">
        <v>2</v>
      </c>
      <c r="F796">
        <f xml:space="preserve"> COUNTA(G796:AJ796)</f>
        <v>1</v>
      </c>
      <c r="G796" s="36"/>
      <c r="H796" s="36"/>
      <c r="I796" s="36"/>
      <c r="J796" s="36"/>
      <c r="K796" s="36"/>
      <c r="L796" s="36" t="s">
        <v>1299</v>
      </c>
      <c r="M796" s="36"/>
      <c r="N796" s="36"/>
      <c r="O796" s="36"/>
      <c r="P796" s="36"/>
      <c r="Q796" s="36"/>
      <c r="R796" s="36"/>
      <c r="S796" s="36"/>
      <c r="T796" s="36"/>
      <c r="U796" s="36"/>
      <c r="V796" s="36"/>
      <c r="W796" s="36"/>
      <c r="X796" s="36"/>
    </row>
    <row r="797" spans="1:24">
      <c r="A797" s="16" t="s">
        <v>529</v>
      </c>
      <c r="B797" s="16" t="s">
        <v>538</v>
      </c>
      <c r="C797" s="16">
        <v>2</v>
      </c>
      <c r="D797" s="16" t="s">
        <v>880</v>
      </c>
      <c r="E797" s="16">
        <v>3</v>
      </c>
      <c r="F797">
        <f xml:space="preserve"> COUNTA(G797:AJ797)</f>
        <v>1</v>
      </c>
      <c r="G797" s="36"/>
      <c r="H797" s="36"/>
      <c r="I797" s="36"/>
      <c r="J797" s="36"/>
      <c r="K797" s="36"/>
      <c r="L797" s="36" t="s">
        <v>1299</v>
      </c>
      <c r="M797" s="36"/>
      <c r="N797" s="36"/>
      <c r="O797" s="36"/>
      <c r="P797" s="36"/>
      <c r="Q797" s="36"/>
      <c r="R797" s="36"/>
      <c r="S797" s="36"/>
      <c r="T797" s="36"/>
      <c r="U797" s="36"/>
      <c r="V797" s="36"/>
      <c r="W797" s="36"/>
      <c r="X797" s="36"/>
    </row>
    <row r="798" spans="1:24">
      <c r="A798" s="16" t="s">
        <v>529</v>
      </c>
      <c r="B798" s="16" t="s">
        <v>538</v>
      </c>
      <c r="C798" s="16">
        <v>2</v>
      </c>
      <c r="D798" s="16" t="s">
        <v>881</v>
      </c>
      <c r="E798" s="16">
        <v>4</v>
      </c>
      <c r="F798">
        <f xml:space="preserve"> COUNTA(G798:AJ798)</f>
        <v>0</v>
      </c>
      <c r="G798" s="36"/>
      <c r="H798" s="36"/>
      <c r="I798" s="36"/>
      <c r="J798" s="36"/>
      <c r="K798" s="36"/>
      <c r="L798" s="36"/>
      <c r="M798" s="36"/>
      <c r="N798" s="36"/>
      <c r="O798" s="36"/>
      <c r="P798" s="36"/>
      <c r="Q798" s="36"/>
      <c r="R798" s="36"/>
      <c r="S798" s="36"/>
      <c r="T798" s="36"/>
      <c r="U798" s="36"/>
      <c r="V798" s="36"/>
      <c r="W798" s="36"/>
      <c r="X798" s="36"/>
    </row>
    <row r="799" spans="1:24">
      <c r="A799" s="16"/>
      <c r="B799" s="16"/>
      <c r="C799" s="16"/>
      <c r="D799" s="16"/>
      <c r="E799" s="16"/>
      <c r="F799">
        <f t="shared" si="104"/>
        <v>0</v>
      </c>
      <c r="G799" s="36"/>
      <c r="H799" s="36"/>
      <c r="I799" s="36"/>
      <c r="J799" s="36"/>
      <c r="K799" s="36"/>
      <c r="L799" s="36"/>
      <c r="M799" s="36"/>
      <c r="N799" s="36"/>
      <c r="O799" s="36"/>
      <c r="P799" s="36"/>
      <c r="Q799" s="36"/>
      <c r="R799" s="36"/>
      <c r="S799" s="36"/>
      <c r="T799" s="36"/>
      <c r="U799" s="36"/>
      <c r="V799" s="36"/>
      <c r="W799" s="36"/>
      <c r="X799" s="36"/>
    </row>
    <row r="800" spans="1:24">
      <c r="A800" s="16" t="s">
        <v>529</v>
      </c>
      <c r="B800" s="16" t="s">
        <v>868</v>
      </c>
      <c r="C800" s="16">
        <v>0</v>
      </c>
      <c r="D800" s="16">
        <v>0</v>
      </c>
      <c r="E800" s="16"/>
      <c r="F800">
        <f t="shared" si="104"/>
        <v>0</v>
      </c>
      <c r="G800" s="36"/>
      <c r="H800" s="36"/>
      <c r="I800" s="36"/>
      <c r="J800" s="36"/>
      <c r="K800" s="36"/>
      <c r="L800" s="36"/>
      <c r="M800" s="36"/>
      <c r="N800" s="36"/>
      <c r="O800" s="36"/>
      <c r="P800" s="36"/>
      <c r="Q800" s="36"/>
      <c r="R800" s="36"/>
      <c r="S800" s="36"/>
      <c r="T800" s="36"/>
      <c r="U800" s="36"/>
      <c r="V800" s="36"/>
      <c r="W800" s="36"/>
      <c r="X800" s="36"/>
    </row>
    <row r="801" spans="1:24">
      <c r="A801" s="16" t="s">
        <v>529</v>
      </c>
      <c r="B801" s="16" t="s">
        <v>868</v>
      </c>
      <c r="C801" s="16">
        <v>3</v>
      </c>
      <c r="D801" s="16" t="s">
        <v>880</v>
      </c>
      <c r="E801" s="16">
        <v>1</v>
      </c>
      <c r="F801">
        <f xml:space="preserve"> COUNTA(G801:AJ801)</f>
        <v>1</v>
      </c>
      <c r="G801" s="36"/>
      <c r="H801" s="36"/>
      <c r="I801" s="36"/>
      <c r="J801" s="36"/>
      <c r="K801" s="36"/>
      <c r="L801" s="36" t="s">
        <v>1299</v>
      </c>
      <c r="M801" s="36"/>
      <c r="N801" s="36"/>
      <c r="O801" s="36"/>
      <c r="P801" s="36"/>
      <c r="Q801" s="36"/>
      <c r="R801" s="36"/>
      <c r="S801" s="36"/>
      <c r="T801" s="36"/>
      <c r="U801" s="36"/>
      <c r="V801" s="36"/>
      <c r="W801" s="36"/>
      <c r="X801" s="36"/>
    </row>
    <row r="802" spans="1:24">
      <c r="A802" s="16" t="s">
        <v>529</v>
      </c>
      <c r="B802" s="16" t="s">
        <v>868</v>
      </c>
      <c r="C802" s="16">
        <v>3</v>
      </c>
      <c r="D802" s="16" t="s">
        <v>880</v>
      </c>
      <c r="E802" s="16">
        <v>2</v>
      </c>
      <c r="F802">
        <f xml:space="preserve"> COUNTA(G802:AJ802)</f>
        <v>0</v>
      </c>
      <c r="G802" s="36"/>
      <c r="H802" s="36"/>
      <c r="I802" s="36"/>
      <c r="J802" s="36"/>
      <c r="K802" s="36"/>
      <c r="L802" s="36"/>
      <c r="M802" s="36"/>
      <c r="N802" s="36"/>
      <c r="O802" s="36"/>
      <c r="P802" s="36"/>
      <c r="Q802" s="36"/>
      <c r="R802" s="36"/>
      <c r="S802" s="36"/>
      <c r="T802" s="36"/>
      <c r="U802" s="36"/>
      <c r="V802" s="36"/>
      <c r="W802" s="36"/>
      <c r="X802" s="36"/>
    </row>
    <row r="803" spans="1:24">
      <c r="A803" s="16" t="s">
        <v>529</v>
      </c>
      <c r="B803" s="16" t="s">
        <v>868</v>
      </c>
      <c r="C803" s="16">
        <v>3</v>
      </c>
      <c r="D803" s="16" t="s">
        <v>882</v>
      </c>
      <c r="E803" s="16">
        <v>3</v>
      </c>
      <c r="F803">
        <f xml:space="preserve"> COUNTA(G803:AJ803)</f>
        <v>1</v>
      </c>
      <c r="G803" s="36"/>
      <c r="H803" s="36"/>
      <c r="I803" s="36"/>
      <c r="J803" s="36"/>
      <c r="K803" s="36"/>
      <c r="L803" s="36" t="s">
        <v>1299</v>
      </c>
      <c r="M803" s="36"/>
      <c r="N803" s="36"/>
      <c r="O803" s="36"/>
      <c r="P803" s="36"/>
      <c r="Q803" s="36"/>
      <c r="R803" s="36"/>
      <c r="S803" s="36"/>
      <c r="T803" s="36"/>
      <c r="U803" s="36"/>
      <c r="V803" s="36"/>
      <c r="W803" s="36"/>
      <c r="X803" s="36"/>
    </row>
    <row r="804" spans="1:24">
      <c r="A804" s="16" t="s">
        <v>529</v>
      </c>
      <c r="B804" s="16" t="s">
        <v>868</v>
      </c>
      <c r="C804" s="16">
        <v>3</v>
      </c>
      <c r="D804" s="16" t="s">
        <v>881</v>
      </c>
      <c r="E804" s="16">
        <v>4</v>
      </c>
      <c r="F804">
        <f xml:space="preserve"> COUNTA(G804:AJ804)</f>
        <v>0</v>
      </c>
      <c r="G804" s="36"/>
      <c r="H804" s="36"/>
      <c r="I804" s="36"/>
      <c r="J804" s="36"/>
      <c r="K804" s="36"/>
      <c r="L804" s="36"/>
      <c r="M804" s="36"/>
      <c r="N804" s="36"/>
      <c r="O804" s="36"/>
      <c r="P804" s="36"/>
      <c r="Q804" s="36"/>
      <c r="R804" s="36"/>
      <c r="S804" s="36"/>
      <c r="T804" s="36"/>
      <c r="U804" s="36"/>
      <c r="V804" s="36"/>
      <c r="W804" s="36"/>
      <c r="X804" s="36"/>
    </row>
    <row r="805" spans="1:24">
      <c r="A805" s="16"/>
      <c r="B805" s="16"/>
      <c r="C805" s="16"/>
      <c r="D805" s="16"/>
      <c r="E805" s="16"/>
      <c r="F805">
        <f t="shared" si="104"/>
        <v>0</v>
      </c>
      <c r="G805" s="36"/>
      <c r="H805" s="36"/>
      <c r="I805" s="36"/>
      <c r="J805" s="36"/>
      <c r="K805" s="36"/>
      <c r="L805" s="36"/>
      <c r="M805" s="36"/>
      <c r="N805" s="36"/>
      <c r="O805" s="36"/>
      <c r="P805" s="36"/>
      <c r="Q805" s="36"/>
      <c r="R805" s="36"/>
      <c r="S805" s="36"/>
      <c r="T805" s="36"/>
      <c r="U805" s="36"/>
      <c r="V805" s="36"/>
      <c r="W805" s="36"/>
      <c r="X805" s="36"/>
    </row>
    <row r="806" spans="1:24">
      <c r="A806" s="16" t="s">
        <v>529</v>
      </c>
      <c r="B806" s="16" t="s">
        <v>87</v>
      </c>
      <c r="C806" s="16">
        <v>0</v>
      </c>
      <c r="D806" s="16">
        <v>0</v>
      </c>
      <c r="E806" s="16"/>
      <c r="F806">
        <f t="shared" si="104"/>
        <v>0</v>
      </c>
      <c r="G806" s="36"/>
      <c r="H806" s="36"/>
      <c r="I806" s="36"/>
      <c r="J806" s="36"/>
      <c r="K806" s="36"/>
      <c r="L806" s="36"/>
      <c r="M806" s="36"/>
      <c r="N806" s="36"/>
      <c r="O806" s="36"/>
      <c r="P806" s="36"/>
      <c r="Q806" s="36"/>
      <c r="R806" s="36"/>
      <c r="S806" s="36"/>
      <c r="T806" s="36"/>
      <c r="U806" s="36"/>
      <c r="V806" s="36"/>
      <c r="W806" s="36"/>
      <c r="X806" s="36"/>
    </row>
    <row r="807" spans="1:24">
      <c r="A807" s="16" t="s">
        <v>529</v>
      </c>
      <c r="B807" s="16" t="s">
        <v>87</v>
      </c>
      <c r="C807" s="16">
        <v>3</v>
      </c>
      <c r="D807" s="16" t="s">
        <v>880</v>
      </c>
      <c r="E807" s="16">
        <v>1</v>
      </c>
      <c r="F807">
        <f t="shared" ref="F807:F813" si="105" xml:space="preserve"> COUNTA(G807:AJ807)</f>
        <v>0</v>
      </c>
      <c r="G807" s="36"/>
      <c r="H807" s="36"/>
      <c r="I807" s="36"/>
      <c r="J807" s="36"/>
      <c r="K807" s="36"/>
      <c r="L807" s="36"/>
      <c r="M807" s="36"/>
      <c r="N807" s="36"/>
      <c r="O807" s="36"/>
      <c r="P807" s="36"/>
      <c r="Q807" s="36"/>
      <c r="R807" s="36"/>
      <c r="S807" s="36"/>
      <c r="T807" s="36"/>
      <c r="U807" s="36"/>
      <c r="V807" s="36"/>
      <c r="W807" s="36"/>
      <c r="X807" s="36"/>
    </row>
    <row r="808" spans="1:24">
      <c r="A808" s="16" t="s">
        <v>529</v>
      </c>
      <c r="B808" s="16" t="s">
        <v>87</v>
      </c>
      <c r="C808" s="16">
        <v>3</v>
      </c>
      <c r="D808" s="16" t="s">
        <v>881</v>
      </c>
      <c r="E808" s="16">
        <v>2</v>
      </c>
      <c r="F808">
        <f t="shared" si="105"/>
        <v>0</v>
      </c>
      <c r="G808" s="36"/>
      <c r="H808" s="36"/>
      <c r="I808" s="36"/>
      <c r="J808" s="36"/>
      <c r="K808" s="36"/>
      <c r="L808" s="36"/>
      <c r="M808" s="36"/>
      <c r="N808" s="36"/>
      <c r="O808" s="36"/>
      <c r="P808" s="36"/>
      <c r="Q808" s="36"/>
      <c r="R808" s="36"/>
      <c r="S808" s="36"/>
      <c r="T808" s="36"/>
      <c r="U808" s="36"/>
      <c r="V808" s="36"/>
      <c r="W808" s="36"/>
      <c r="X808" s="36"/>
    </row>
    <row r="809" spans="1:24">
      <c r="A809" s="16" t="s">
        <v>529</v>
      </c>
      <c r="B809" s="16" t="s">
        <v>87</v>
      </c>
      <c r="C809" s="16">
        <v>3</v>
      </c>
      <c r="D809" s="16" t="s">
        <v>880</v>
      </c>
      <c r="E809" s="16">
        <v>3</v>
      </c>
      <c r="F809">
        <f t="shared" si="105"/>
        <v>1</v>
      </c>
      <c r="G809" s="36"/>
      <c r="H809" s="36"/>
      <c r="I809" s="36"/>
      <c r="J809" s="36"/>
      <c r="K809" s="36"/>
      <c r="L809" s="36" t="s">
        <v>1299</v>
      </c>
      <c r="M809" s="36"/>
      <c r="N809" s="36"/>
      <c r="O809" s="36"/>
      <c r="P809" s="36"/>
      <c r="Q809" s="36"/>
      <c r="R809" s="36"/>
      <c r="S809" s="36"/>
      <c r="T809" s="36"/>
      <c r="U809" s="36"/>
      <c r="V809" s="36"/>
      <c r="W809" s="36"/>
      <c r="X809" s="36"/>
    </row>
    <row r="810" spans="1:24">
      <c r="A810" s="16" t="s">
        <v>529</v>
      </c>
      <c r="B810" s="16" t="s">
        <v>87</v>
      </c>
      <c r="C810" s="16">
        <v>3</v>
      </c>
      <c r="D810" s="16" t="s">
        <v>881</v>
      </c>
      <c r="E810" s="16">
        <v>4</v>
      </c>
      <c r="F810">
        <f t="shared" si="105"/>
        <v>0</v>
      </c>
      <c r="G810" s="36"/>
      <c r="H810" s="36"/>
      <c r="I810" s="36"/>
      <c r="J810" s="36"/>
      <c r="K810" s="36"/>
      <c r="L810" s="36"/>
      <c r="M810" s="36"/>
      <c r="N810" s="36"/>
      <c r="O810" s="36"/>
      <c r="P810" s="36"/>
      <c r="Q810" s="36"/>
      <c r="R810" s="36"/>
      <c r="S810" s="36"/>
      <c r="T810" s="36"/>
      <c r="U810" s="36"/>
      <c r="V810" s="36"/>
      <c r="W810" s="36"/>
      <c r="X810" s="36"/>
    </row>
    <row r="811" spans="1:24">
      <c r="A811" s="16" t="s">
        <v>529</v>
      </c>
      <c r="B811" s="16" t="s">
        <v>87</v>
      </c>
      <c r="C811" s="16">
        <v>3</v>
      </c>
      <c r="D811" s="16" t="s">
        <v>881</v>
      </c>
      <c r="E811" s="16">
        <v>5</v>
      </c>
      <c r="F811">
        <f t="shared" si="105"/>
        <v>1</v>
      </c>
      <c r="G811" s="36"/>
      <c r="H811" s="36"/>
      <c r="I811" s="36"/>
      <c r="J811" s="36"/>
      <c r="K811" s="36"/>
      <c r="L811" s="36" t="s">
        <v>1299</v>
      </c>
      <c r="M811" s="36"/>
      <c r="N811" s="36"/>
      <c r="O811" s="36"/>
      <c r="P811" s="36"/>
      <c r="Q811" s="36"/>
      <c r="R811" s="36"/>
      <c r="S811" s="36"/>
      <c r="T811" s="36"/>
      <c r="U811" s="36"/>
      <c r="V811" s="36"/>
      <c r="W811" s="36"/>
      <c r="X811" s="36"/>
    </row>
    <row r="812" spans="1:24">
      <c r="A812" s="16" t="s">
        <v>529</v>
      </c>
      <c r="B812" s="16" t="s">
        <v>87</v>
      </c>
      <c r="C812" s="16">
        <v>3</v>
      </c>
      <c r="D812" s="16" t="s">
        <v>880</v>
      </c>
      <c r="E812" s="16">
        <v>6</v>
      </c>
      <c r="F812">
        <f t="shared" si="105"/>
        <v>0</v>
      </c>
      <c r="G812" s="36"/>
      <c r="H812" s="36"/>
      <c r="I812" s="36"/>
      <c r="J812" s="36"/>
      <c r="K812" s="36"/>
      <c r="L812" s="36"/>
      <c r="M812" s="36"/>
      <c r="N812" s="36"/>
      <c r="O812" s="36"/>
      <c r="P812" s="36"/>
      <c r="Q812" s="36"/>
      <c r="R812" s="36"/>
      <c r="S812" s="36"/>
      <c r="T812" s="36"/>
      <c r="U812" s="36"/>
      <c r="V812" s="36"/>
      <c r="W812" s="36"/>
      <c r="X812" s="36"/>
    </row>
    <row r="813" spans="1:24">
      <c r="A813" s="16" t="s">
        <v>529</v>
      </c>
      <c r="B813" s="16" t="s">
        <v>87</v>
      </c>
      <c r="C813" s="16">
        <v>3</v>
      </c>
      <c r="D813" s="16" t="s">
        <v>881</v>
      </c>
      <c r="E813" s="16">
        <v>7</v>
      </c>
      <c r="F813">
        <f t="shared" si="105"/>
        <v>0</v>
      </c>
      <c r="G813" s="36"/>
      <c r="H813" s="36"/>
      <c r="I813" s="36"/>
      <c r="J813" s="36"/>
      <c r="K813" s="36"/>
      <c r="L813" s="36"/>
      <c r="M813" s="36"/>
      <c r="N813" s="36"/>
      <c r="O813" s="36"/>
      <c r="P813" s="36"/>
      <c r="Q813" s="36"/>
      <c r="R813" s="36"/>
      <c r="S813" s="36"/>
      <c r="T813" s="36"/>
      <c r="U813" s="36"/>
      <c r="V813" s="36"/>
      <c r="W813" s="36"/>
      <c r="X813" s="36"/>
    </row>
    <row r="814" spans="1:24">
      <c r="A814" s="16"/>
      <c r="B814" s="16"/>
      <c r="C814" s="16"/>
      <c r="D814" s="16"/>
      <c r="E814" s="16"/>
      <c r="F814">
        <f t="shared" ref="F814" si="106" xml:space="preserve"> COUNTA(G814:AJ814)</f>
        <v>0</v>
      </c>
      <c r="G814" s="36"/>
      <c r="H814" s="36"/>
      <c r="I814" s="36"/>
      <c r="J814" s="36"/>
      <c r="K814" s="36"/>
      <c r="L814" s="36"/>
      <c r="M814" s="36"/>
      <c r="N814" s="36"/>
      <c r="O814" s="36"/>
      <c r="P814" s="36"/>
      <c r="Q814" s="36"/>
      <c r="R814" s="36"/>
      <c r="S814" s="36"/>
      <c r="T814" s="36"/>
      <c r="U814" s="36"/>
      <c r="V814" s="36"/>
      <c r="W814" s="36"/>
      <c r="X814" s="36"/>
    </row>
    <row r="815" spans="1:24">
      <c r="A815" s="16" t="s">
        <v>529</v>
      </c>
      <c r="B815" s="16" t="s">
        <v>107</v>
      </c>
      <c r="C815" s="16">
        <v>0</v>
      </c>
      <c r="D815" s="16">
        <v>0</v>
      </c>
      <c r="E815" s="16"/>
      <c r="F815">
        <f t="shared" ref="F815:F824" si="107" xml:space="preserve"> COUNTA(G815:AJ815)</f>
        <v>0</v>
      </c>
      <c r="G815" s="36"/>
      <c r="H815" s="36"/>
      <c r="I815" s="36"/>
      <c r="J815" s="36"/>
      <c r="K815" s="36"/>
      <c r="L815" s="36"/>
      <c r="M815" s="36"/>
      <c r="N815" s="36"/>
      <c r="O815" s="36"/>
      <c r="P815" s="36"/>
      <c r="Q815" s="36"/>
      <c r="R815" s="36"/>
      <c r="S815" s="36"/>
      <c r="T815" s="36"/>
      <c r="U815" s="36"/>
      <c r="V815" s="36"/>
      <c r="W815" s="36"/>
      <c r="X815" s="36"/>
    </row>
    <row r="816" spans="1:24">
      <c r="A816" s="16" t="s">
        <v>529</v>
      </c>
      <c r="B816" s="16" t="s">
        <v>107</v>
      </c>
      <c r="C816" s="16">
        <v>3</v>
      </c>
      <c r="D816" s="16" t="s">
        <v>880</v>
      </c>
      <c r="E816" s="16">
        <v>1</v>
      </c>
      <c r="F816">
        <f t="shared" si="107"/>
        <v>1</v>
      </c>
      <c r="G816" s="36"/>
      <c r="H816" s="36"/>
      <c r="I816" s="36"/>
      <c r="J816" s="36"/>
      <c r="K816" s="36"/>
      <c r="L816" s="36" t="s">
        <v>1299</v>
      </c>
      <c r="M816" s="36"/>
      <c r="N816" s="36"/>
      <c r="O816" s="36"/>
      <c r="P816" s="36"/>
      <c r="Q816" s="36"/>
      <c r="R816" s="36"/>
      <c r="S816" s="36"/>
      <c r="T816" s="36"/>
      <c r="U816" s="36"/>
      <c r="V816" s="36"/>
      <c r="W816" s="36"/>
      <c r="X816" s="36"/>
    </row>
    <row r="817" spans="1:24">
      <c r="A817" s="16" t="s">
        <v>529</v>
      </c>
      <c r="B817" s="16" t="s">
        <v>107</v>
      </c>
      <c r="C817" s="16">
        <v>3</v>
      </c>
      <c r="D817" s="16" t="s">
        <v>881</v>
      </c>
      <c r="E817" s="16">
        <v>2</v>
      </c>
      <c r="F817">
        <f t="shared" si="107"/>
        <v>0</v>
      </c>
      <c r="G817" s="36"/>
      <c r="H817" s="36"/>
      <c r="I817" s="36"/>
      <c r="J817" s="36"/>
      <c r="K817" s="36"/>
      <c r="L817" s="36"/>
      <c r="M817" s="36"/>
      <c r="N817" s="36"/>
      <c r="O817" s="36"/>
      <c r="P817" s="36"/>
      <c r="Q817" s="36"/>
      <c r="R817" s="36"/>
      <c r="S817" s="36"/>
      <c r="T817" s="36"/>
      <c r="U817" s="36"/>
      <c r="V817" s="36"/>
      <c r="W817" s="36"/>
      <c r="X817" s="36"/>
    </row>
    <row r="818" spans="1:24">
      <c r="A818" s="16" t="s">
        <v>529</v>
      </c>
      <c r="B818" s="16" t="s">
        <v>107</v>
      </c>
      <c r="C818" s="16">
        <v>3</v>
      </c>
      <c r="D818" s="16" t="s">
        <v>880</v>
      </c>
      <c r="E818" s="16">
        <v>3</v>
      </c>
      <c r="F818">
        <f t="shared" si="107"/>
        <v>0</v>
      </c>
      <c r="G818" s="36"/>
      <c r="H818" s="36"/>
      <c r="I818" s="36"/>
      <c r="J818" s="36"/>
      <c r="K818" s="36"/>
      <c r="L818" s="36"/>
      <c r="M818" s="36"/>
      <c r="N818" s="36"/>
      <c r="O818" s="36"/>
      <c r="P818" s="36"/>
      <c r="Q818" s="36"/>
      <c r="R818" s="36"/>
      <c r="S818" s="36"/>
      <c r="T818" s="36"/>
      <c r="U818" s="36"/>
      <c r="V818" s="36"/>
      <c r="W818" s="36"/>
      <c r="X818" s="36"/>
    </row>
    <row r="819" spans="1:24">
      <c r="A819" s="16" t="s">
        <v>529</v>
      </c>
      <c r="B819" s="16" t="s">
        <v>107</v>
      </c>
      <c r="C819" s="16">
        <v>3</v>
      </c>
      <c r="D819" s="16" t="s">
        <v>880</v>
      </c>
      <c r="E819" s="16">
        <v>4</v>
      </c>
      <c r="F819">
        <f t="shared" si="107"/>
        <v>1</v>
      </c>
      <c r="G819" s="36"/>
      <c r="H819" s="36"/>
      <c r="I819" s="36"/>
      <c r="J819" s="36"/>
      <c r="K819" s="36"/>
      <c r="L819" s="36" t="s">
        <v>1299</v>
      </c>
      <c r="M819" s="36"/>
      <c r="N819" s="36"/>
      <c r="O819" s="36"/>
      <c r="P819" s="36"/>
      <c r="Q819" s="36"/>
      <c r="R819" s="36"/>
      <c r="S819" s="36"/>
      <c r="T819" s="36"/>
      <c r="U819" s="36"/>
      <c r="V819" s="36"/>
      <c r="W819" s="36"/>
      <c r="X819" s="36"/>
    </row>
    <row r="820" spans="1:24">
      <c r="A820" s="16"/>
      <c r="B820" s="16"/>
      <c r="C820" s="16"/>
      <c r="D820" s="16"/>
      <c r="E820" s="16"/>
      <c r="F820">
        <f t="shared" si="107"/>
        <v>0</v>
      </c>
      <c r="G820" s="36"/>
      <c r="H820" s="36"/>
      <c r="I820" s="36"/>
      <c r="J820" s="36"/>
      <c r="K820" s="36"/>
      <c r="L820" s="36"/>
      <c r="M820" s="36"/>
      <c r="N820" s="36"/>
      <c r="O820" s="36"/>
      <c r="P820" s="36"/>
      <c r="Q820" s="36"/>
      <c r="R820" s="36"/>
      <c r="S820" s="36"/>
      <c r="T820" s="36"/>
      <c r="U820" s="36"/>
      <c r="V820" s="36"/>
      <c r="W820" s="36"/>
      <c r="X820" s="36"/>
    </row>
    <row r="821" spans="1:24">
      <c r="A821" s="16" t="s">
        <v>529</v>
      </c>
      <c r="B821" s="16" t="s">
        <v>211</v>
      </c>
      <c r="C821" s="16">
        <v>0</v>
      </c>
      <c r="D821" s="16">
        <v>0</v>
      </c>
      <c r="E821" s="16"/>
      <c r="F821">
        <f t="shared" si="107"/>
        <v>0</v>
      </c>
      <c r="G821" s="36"/>
      <c r="H821" s="36"/>
      <c r="I821" s="36"/>
      <c r="J821" s="36"/>
      <c r="K821" s="36"/>
      <c r="L821" s="36"/>
      <c r="M821" s="36"/>
      <c r="N821" s="36"/>
      <c r="O821" s="36"/>
      <c r="P821" s="36"/>
      <c r="Q821" s="36"/>
      <c r="R821" s="36"/>
      <c r="S821" s="36"/>
      <c r="T821" s="36"/>
      <c r="U821" s="36"/>
      <c r="V821" s="36"/>
      <c r="W821" s="36"/>
      <c r="X821" s="36"/>
    </row>
    <row r="822" spans="1:24">
      <c r="A822" s="16" t="s">
        <v>529</v>
      </c>
      <c r="B822" s="16" t="s">
        <v>211</v>
      </c>
      <c r="C822" s="16">
        <v>3</v>
      </c>
      <c r="D822" s="16" t="s">
        <v>880</v>
      </c>
      <c r="E822" s="16">
        <v>1</v>
      </c>
      <c r="F822">
        <f t="shared" si="107"/>
        <v>0</v>
      </c>
      <c r="G822" s="36"/>
      <c r="H822" s="36"/>
      <c r="I822" s="36"/>
      <c r="J822" s="36"/>
      <c r="K822" s="36"/>
      <c r="L822" s="36"/>
      <c r="M822" s="36"/>
      <c r="N822" s="36"/>
      <c r="O822" s="36"/>
      <c r="P822" s="36"/>
      <c r="Q822" s="36"/>
      <c r="R822" s="36"/>
      <c r="S822" s="36"/>
      <c r="T822" s="36"/>
      <c r="U822" s="36"/>
      <c r="V822" s="36"/>
      <c r="W822" s="36"/>
      <c r="X822" s="36"/>
    </row>
    <row r="823" spans="1:24">
      <c r="A823" s="16" t="s">
        <v>529</v>
      </c>
      <c r="B823" s="16" t="s">
        <v>211</v>
      </c>
      <c r="C823" s="16">
        <v>3</v>
      </c>
      <c r="D823" s="16" t="s">
        <v>880</v>
      </c>
      <c r="E823" s="16">
        <v>2</v>
      </c>
      <c r="F823">
        <f t="shared" si="107"/>
        <v>0</v>
      </c>
      <c r="G823" s="36"/>
      <c r="H823" s="36"/>
      <c r="I823" s="36"/>
      <c r="J823" s="36"/>
      <c r="K823" s="36"/>
      <c r="L823" s="36"/>
      <c r="M823" s="36"/>
      <c r="N823" s="36"/>
      <c r="O823" s="36"/>
      <c r="P823" s="36"/>
      <c r="Q823" s="36"/>
      <c r="R823" s="36"/>
      <c r="S823" s="36"/>
      <c r="T823" s="36"/>
      <c r="U823" s="36"/>
      <c r="V823" s="36"/>
      <c r="W823" s="36"/>
      <c r="X823" s="36"/>
    </row>
    <row r="824" spans="1:24">
      <c r="A824" s="16" t="s">
        <v>529</v>
      </c>
      <c r="B824" s="16" t="s">
        <v>211</v>
      </c>
      <c r="C824" s="16">
        <v>3</v>
      </c>
      <c r="D824" s="16" t="s">
        <v>880</v>
      </c>
      <c r="E824" s="16">
        <v>3</v>
      </c>
      <c r="F824">
        <f t="shared" si="107"/>
        <v>0</v>
      </c>
      <c r="G824" s="36"/>
      <c r="H824" s="36"/>
      <c r="I824" s="36"/>
      <c r="J824" s="36"/>
      <c r="K824" s="36"/>
      <c r="L824" s="36"/>
      <c r="M824" s="36"/>
      <c r="N824" s="36"/>
      <c r="O824" s="36"/>
      <c r="P824" s="36"/>
      <c r="Q824" s="36"/>
      <c r="R824" s="36"/>
      <c r="S824" s="36"/>
      <c r="T824" s="36"/>
      <c r="U824" s="36"/>
      <c r="V824" s="36"/>
      <c r="W824" s="36"/>
      <c r="X824" s="36"/>
    </row>
    <row r="825" spans="1:24">
      <c r="A825" s="16"/>
      <c r="B825" s="16"/>
      <c r="C825" s="16"/>
      <c r="D825" s="16"/>
      <c r="E825" s="16"/>
      <c r="F825">
        <f t="shared" ref="F825" si="108" xml:space="preserve"> COUNTA(G825:AJ825)</f>
        <v>0</v>
      </c>
      <c r="G825" s="36"/>
      <c r="H825" s="36"/>
      <c r="I825" s="36"/>
      <c r="J825" s="36"/>
      <c r="K825" s="36"/>
      <c r="L825" s="36"/>
      <c r="M825" s="36"/>
      <c r="N825" s="36"/>
      <c r="O825" s="36"/>
      <c r="P825" s="36"/>
      <c r="Q825" s="36"/>
      <c r="R825" s="36"/>
      <c r="S825" s="36"/>
      <c r="T825" s="36"/>
      <c r="U825" s="36"/>
      <c r="V825" s="36"/>
      <c r="W825" s="36"/>
      <c r="X825" s="36"/>
    </row>
    <row r="826" spans="1:24">
      <c r="A826" s="16" t="s">
        <v>529</v>
      </c>
      <c r="B826" s="16" t="s">
        <v>476</v>
      </c>
      <c r="C826" s="16">
        <v>0</v>
      </c>
      <c r="D826" s="16">
        <v>0</v>
      </c>
      <c r="E826" s="16"/>
      <c r="F826">
        <f t="shared" ref="F826:F835" si="109" xml:space="preserve"> COUNTA(G826:AJ826)</f>
        <v>0</v>
      </c>
      <c r="G826" s="36"/>
      <c r="H826" s="36"/>
      <c r="I826" s="36"/>
      <c r="J826" s="36"/>
      <c r="K826" s="36"/>
      <c r="L826" s="36"/>
      <c r="M826" s="36"/>
      <c r="N826" s="36"/>
      <c r="O826" s="36"/>
      <c r="P826" s="36"/>
      <c r="Q826" s="36"/>
      <c r="R826" s="36"/>
      <c r="S826" s="36"/>
      <c r="T826" s="36"/>
      <c r="U826" s="36"/>
      <c r="V826" s="36"/>
      <c r="W826" s="36"/>
      <c r="X826" s="36"/>
    </row>
    <row r="827" spans="1:24">
      <c r="A827" s="16" t="s">
        <v>529</v>
      </c>
      <c r="B827" s="16" t="s">
        <v>476</v>
      </c>
      <c r="C827" s="16">
        <v>3</v>
      </c>
      <c r="D827" s="16" t="s">
        <v>880</v>
      </c>
      <c r="E827" s="16">
        <v>1</v>
      </c>
      <c r="F827">
        <f xml:space="preserve"> COUNTA(G827:AJ827)</f>
        <v>0</v>
      </c>
      <c r="G827" s="36"/>
      <c r="H827" s="36"/>
      <c r="I827" s="36"/>
      <c r="J827" s="36"/>
      <c r="K827" s="36"/>
      <c r="L827" s="36"/>
      <c r="M827" s="36"/>
      <c r="N827" s="36"/>
      <c r="O827" s="36"/>
      <c r="P827" s="36"/>
      <c r="Q827" s="36"/>
      <c r="R827" s="36"/>
      <c r="S827" s="36"/>
      <c r="T827" s="36"/>
      <c r="U827" s="36"/>
      <c r="V827" s="36"/>
      <c r="W827" s="36"/>
      <c r="X827" s="36"/>
    </row>
    <row r="828" spans="1:24">
      <c r="A828" s="16" t="s">
        <v>529</v>
      </c>
      <c r="B828" s="16" t="s">
        <v>476</v>
      </c>
      <c r="C828" s="16">
        <v>3</v>
      </c>
      <c r="D828" s="16" t="s">
        <v>880</v>
      </c>
      <c r="E828" s="16">
        <v>2</v>
      </c>
      <c r="F828">
        <f xml:space="preserve"> COUNTA(G828:AJ828)</f>
        <v>0</v>
      </c>
      <c r="G828" s="36"/>
      <c r="H828" s="36"/>
      <c r="I828" s="36"/>
      <c r="J828" s="36"/>
      <c r="K828" s="36"/>
      <c r="L828" s="36"/>
      <c r="M828" s="36"/>
      <c r="N828" s="36"/>
      <c r="O828" s="36"/>
      <c r="P828" s="36"/>
      <c r="Q828" s="36"/>
      <c r="R828" s="36"/>
      <c r="S828" s="36"/>
      <c r="T828" s="36"/>
      <c r="U828" s="36"/>
      <c r="V828" s="36"/>
      <c r="W828" s="36"/>
      <c r="X828" s="36"/>
    </row>
    <row r="829" spans="1:24">
      <c r="A829" s="16" t="s">
        <v>529</v>
      </c>
      <c r="B829" s="16" t="s">
        <v>476</v>
      </c>
      <c r="C829" s="16">
        <v>3</v>
      </c>
      <c r="D829" s="16" t="s">
        <v>880</v>
      </c>
      <c r="E829" s="16">
        <v>3</v>
      </c>
      <c r="F829">
        <f xml:space="preserve"> COUNTA(G829:AJ829)</f>
        <v>0</v>
      </c>
      <c r="G829" s="36"/>
      <c r="H829" s="36"/>
      <c r="I829" s="36"/>
      <c r="J829" s="36"/>
      <c r="K829" s="36"/>
      <c r="L829" s="36"/>
      <c r="M829" s="36"/>
      <c r="N829" s="36"/>
      <c r="O829" s="36"/>
      <c r="P829" s="36"/>
      <c r="Q829" s="36"/>
      <c r="R829" s="36"/>
      <c r="S829" s="36"/>
      <c r="T829" s="36"/>
      <c r="U829" s="36"/>
      <c r="V829" s="36"/>
      <c r="W829" s="36"/>
      <c r="X829" s="36"/>
    </row>
    <row r="830" spans="1:24">
      <c r="A830" s="16"/>
      <c r="B830" s="16"/>
      <c r="C830" s="16"/>
      <c r="D830" s="16"/>
      <c r="E830" s="16"/>
      <c r="F830">
        <f t="shared" si="109"/>
        <v>0</v>
      </c>
      <c r="G830" s="36"/>
      <c r="H830" s="36"/>
      <c r="I830" s="36"/>
      <c r="J830" s="36"/>
      <c r="K830" s="36"/>
      <c r="L830" s="36"/>
      <c r="M830" s="36"/>
      <c r="N830" s="36"/>
      <c r="O830" s="36"/>
      <c r="P830" s="36"/>
      <c r="Q830" s="36"/>
      <c r="R830" s="36"/>
      <c r="S830" s="36"/>
      <c r="T830" s="36"/>
      <c r="U830" s="36"/>
      <c r="V830" s="36"/>
      <c r="W830" s="36"/>
      <c r="X830" s="36"/>
    </row>
    <row r="831" spans="1:24">
      <c r="A831" s="16" t="s">
        <v>529</v>
      </c>
      <c r="B831" s="16" t="s">
        <v>100</v>
      </c>
      <c r="C831" s="16">
        <v>0</v>
      </c>
      <c r="D831" s="16">
        <v>0</v>
      </c>
      <c r="E831" s="16"/>
      <c r="F831">
        <f t="shared" si="109"/>
        <v>0</v>
      </c>
      <c r="G831" s="36"/>
      <c r="H831" s="36"/>
      <c r="I831" s="36"/>
      <c r="J831" s="36"/>
      <c r="K831" s="36"/>
      <c r="L831" s="36"/>
      <c r="M831" s="36"/>
      <c r="N831" s="36"/>
      <c r="O831" s="36"/>
      <c r="P831" s="36"/>
      <c r="Q831" s="36"/>
      <c r="R831" s="36"/>
      <c r="S831" s="36"/>
      <c r="T831" s="36"/>
      <c r="U831" s="36"/>
      <c r="V831" s="36"/>
      <c r="W831" s="36"/>
      <c r="X831" s="36"/>
    </row>
    <row r="832" spans="1:24">
      <c r="A832" s="16" t="s">
        <v>529</v>
      </c>
      <c r="B832" s="16" t="s">
        <v>100</v>
      </c>
      <c r="C832" s="16">
        <v>3</v>
      </c>
      <c r="D832" s="16" t="s">
        <v>880</v>
      </c>
      <c r="E832" s="16">
        <v>1</v>
      </c>
      <c r="F832">
        <f xml:space="preserve"> COUNTA(G832:AJ832)</f>
        <v>1</v>
      </c>
      <c r="G832" s="36"/>
      <c r="H832" s="36"/>
      <c r="I832" s="36"/>
      <c r="J832" s="36"/>
      <c r="K832" s="36"/>
      <c r="L832" s="36" t="s">
        <v>1299</v>
      </c>
      <c r="M832" s="36"/>
      <c r="N832" s="36"/>
      <c r="O832" s="36"/>
      <c r="P832" s="36"/>
      <c r="Q832" s="36"/>
      <c r="R832" s="36"/>
      <c r="S832" s="36"/>
      <c r="T832" s="36"/>
      <c r="U832" s="36"/>
      <c r="V832" s="36"/>
      <c r="W832" s="36"/>
      <c r="X832" s="36"/>
    </row>
    <row r="833" spans="1:24">
      <c r="A833" s="16" t="s">
        <v>529</v>
      </c>
      <c r="B833" s="16" t="s">
        <v>100</v>
      </c>
      <c r="C833" s="16">
        <v>3</v>
      </c>
      <c r="D833" s="16" t="s">
        <v>880</v>
      </c>
      <c r="E833" s="16">
        <v>2</v>
      </c>
      <c r="F833">
        <f xml:space="preserve"> COUNTA(G833:AJ833)</f>
        <v>1</v>
      </c>
      <c r="G833" s="36"/>
      <c r="H833" s="36"/>
      <c r="I833" s="36"/>
      <c r="J833" s="36"/>
      <c r="K833" s="36"/>
      <c r="L833" s="36" t="s">
        <v>1299</v>
      </c>
      <c r="M833" s="36"/>
      <c r="N833" s="36"/>
      <c r="O833" s="36"/>
      <c r="P833" s="36"/>
      <c r="Q833" s="36"/>
      <c r="R833" s="36"/>
      <c r="S833" s="36"/>
      <c r="T833" s="36"/>
      <c r="U833" s="36"/>
      <c r="V833" s="36"/>
      <c r="W833" s="36"/>
      <c r="X833" s="36"/>
    </row>
    <row r="834" spans="1:24">
      <c r="A834" s="16"/>
      <c r="B834" s="16"/>
      <c r="C834" s="16"/>
      <c r="D834" s="16"/>
      <c r="E834" s="16"/>
      <c r="F834">
        <f t="shared" si="109"/>
        <v>0</v>
      </c>
      <c r="G834" s="36"/>
      <c r="H834" s="36"/>
      <c r="I834" s="36"/>
      <c r="J834" s="36"/>
      <c r="K834" s="36"/>
      <c r="L834" s="36"/>
      <c r="M834" s="36"/>
      <c r="N834" s="36"/>
      <c r="O834" s="36"/>
      <c r="P834" s="36"/>
      <c r="Q834" s="36"/>
      <c r="R834" s="36"/>
      <c r="S834" s="36"/>
      <c r="T834" s="36"/>
      <c r="U834" s="36"/>
      <c r="V834" s="36"/>
      <c r="W834" s="36"/>
      <c r="X834" s="36"/>
    </row>
    <row r="835" spans="1:24">
      <c r="A835" s="16" t="s">
        <v>318</v>
      </c>
      <c r="B835" s="16" t="s">
        <v>786</v>
      </c>
      <c r="C835" s="16">
        <v>0</v>
      </c>
      <c r="D835" s="16">
        <v>0</v>
      </c>
      <c r="E835" s="16"/>
      <c r="F835">
        <f t="shared" si="109"/>
        <v>0</v>
      </c>
      <c r="G835" s="36"/>
      <c r="H835" s="36"/>
      <c r="I835" s="36"/>
      <c r="J835" s="36"/>
      <c r="K835" s="36"/>
      <c r="L835" s="36"/>
      <c r="M835" s="36"/>
      <c r="N835" s="36"/>
      <c r="O835" s="36"/>
      <c r="P835" s="36"/>
      <c r="Q835" s="36"/>
      <c r="R835" s="36"/>
      <c r="S835" s="36"/>
      <c r="T835" s="36"/>
      <c r="U835" s="36"/>
      <c r="V835" s="36"/>
      <c r="W835" s="36"/>
      <c r="X835" s="36"/>
    </row>
    <row r="836" spans="1:24">
      <c r="A836" s="16" t="s">
        <v>318</v>
      </c>
      <c r="B836" s="16" t="s">
        <v>786</v>
      </c>
      <c r="C836" s="16">
        <v>3</v>
      </c>
      <c r="D836" s="16" t="s">
        <v>880</v>
      </c>
      <c r="E836" s="16">
        <v>1</v>
      </c>
      <c r="F836">
        <f xml:space="preserve"> COUNTA(G836:AJ836)</f>
        <v>0</v>
      </c>
      <c r="G836" s="36"/>
      <c r="H836" s="36"/>
      <c r="I836" s="36"/>
      <c r="J836" s="36"/>
      <c r="K836" s="36"/>
      <c r="L836" s="36"/>
      <c r="M836" s="36"/>
      <c r="N836" s="36"/>
      <c r="O836" s="36"/>
      <c r="P836" s="36"/>
      <c r="Q836" s="36"/>
      <c r="R836" s="36"/>
      <c r="S836" s="36"/>
      <c r="T836" s="36"/>
      <c r="U836" s="36"/>
      <c r="V836" s="36"/>
      <c r="W836" s="36"/>
      <c r="X836" s="36"/>
    </row>
    <row r="837" spans="1:24">
      <c r="A837" s="16" t="s">
        <v>318</v>
      </c>
      <c r="B837" s="16" t="s">
        <v>786</v>
      </c>
      <c r="C837" s="16">
        <v>3</v>
      </c>
      <c r="D837" s="16" t="s">
        <v>880</v>
      </c>
      <c r="E837" s="16">
        <v>2</v>
      </c>
      <c r="F837">
        <f xml:space="preserve"> COUNTA(G837:AJ837)</f>
        <v>0</v>
      </c>
      <c r="G837" s="36"/>
      <c r="H837" s="36"/>
      <c r="I837" s="36"/>
      <c r="J837" s="36"/>
      <c r="K837" s="36"/>
      <c r="L837" s="36"/>
      <c r="M837" s="36"/>
      <c r="N837" s="36"/>
      <c r="O837" s="36"/>
      <c r="P837" s="36"/>
      <c r="Q837" s="36"/>
      <c r="R837" s="36"/>
      <c r="S837" s="36"/>
      <c r="T837" s="36"/>
      <c r="U837" s="36"/>
      <c r="V837" s="36"/>
      <c r="W837" s="36"/>
      <c r="X837" s="36"/>
    </row>
    <row r="838" spans="1:24">
      <c r="A838" s="16" t="s">
        <v>318</v>
      </c>
      <c r="B838" s="16" t="s">
        <v>786</v>
      </c>
      <c r="C838" s="16">
        <v>3</v>
      </c>
      <c r="D838" s="16" t="s">
        <v>881</v>
      </c>
      <c r="E838" s="16">
        <v>3</v>
      </c>
      <c r="F838">
        <f xml:space="preserve"> COUNTA(G838:AJ838)</f>
        <v>0</v>
      </c>
      <c r="G838" s="36"/>
      <c r="H838" s="36"/>
      <c r="I838" s="36"/>
      <c r="J838" s="36"/>
      <c r="K838" s="36"/>
      <c r="L838" s="36"/>
      <c r="M838" s="36"/>
      <c r="N838" s="36"/>
      <c r="O838" s="36"/>
      <c r="P838" s="36"/>
      <c r="Q838" s="36"/>
      <c r="R838" s="36"/>
      <c r="S838" s="36"/>
      <c r="T838" s="36"/>
      <c r="U838" s="36"/>
      <c r="V838" s="36"/>
      <c r="W838" s="36"/>
      <c r="X838" s="36"/>
    </row>
    <row r="839" spans="1:24">
      <c r="A839" s="16" t="s">
        <v>318</v>
      </c>
      <c r="B839" s="16" t="s">
        <v>786</v>
      </c>
      <c r="C839" s="16">
        <v>3</v>
      </c>
      <c r="D839" s="16" t="s">
        <v>880</v>
      </c>
      <c r="E839" s="16">
        <v>4</v>
      </c>
      <c r="F839">
        <f xml:space="preserve"> COUNTA(G839:AJ839)</f>
        <v>0</v>
      </c>
      <c r="G839" s="36"/>
      <c r="H839" s="36"/>
      <c r="I839" s="36"/>
      <c r="J839" s="36"/>
      <c r="K839" s="36"/>
      <c r="L839" s="36"/>
      <c r="M839" s="36"/>
      <c r="N839" s="36"/>
      <c r="O839" s="36"/>
      <c r="P839" s="36"/>
      <c r="Q839" s="36"/>
      <c r="R839" s="36"/>
      <c r="S839" s="36"/>
      <c r="T839" s="36"/>
      <c r="U839" s="36"/>
      <c r="V839" s="36"/>
      <c r="W839" s="36"/>
      <c r="X839" s="36"/>
    </row>
    <row r="840" spans="1:24">
      <c r="A840" s="16"/>
      <c r="B840" s="16"/>
      <c r="C840" s="16"/>
      <c r="D840" s="16"/>
      <c r="E840" s="16"/>
      <c r="F840">
        <f t="shared" ref="F840:F849" si="110" xml:space="preserve"> COUNTA(G840:AJ840)</f>
        <v>0</v>
      </c>
      <c r="G840" s="36"/>
      <c r="H840" s="36"/>
      <c r="I840" s="36"/>
      <c r="J840" s="36"/>
      <c r="K840" s="36"/>
      <c r="L840" s="36"/>
      <c r="M840" s="36"/>
      <c r="N840" s="36"/>
      <c r="O840" s="36"/>
      <c r="P840" s="36"/>
      <c r="Q840" s="36"/>
      <c r="R840" s="36"/>
      <c r="S840" s="36"/>
      <c r="T840" s="36"/>
      <c r="U840" s="36"/>
      <c r="V840" s="36"/>
      <c r="W840" s="36"/>
      <c r="X840" s="36"/>
    </row>
    <row r="841" spans="1:24">
      <c r="A841" s="16" t="s">
        <v>318</v>
      </c>
      <c r="B841" s="16" t="s">
        <v>749</v>
      </c>
      <c r="C841" s="16">
        <v>0</v>
      </c>
      <c r="D841" s="16">
        <v>0</v>
      </c>
      <c r="E841" s="16"/>
      <c r="F841">
        <f t="shared" si="110"/>
        <v>0</v>
      </c>
      <c r="G841" s="36"/>
      <c r="H841" s="36"/>
      <c r="I841" s="36"/>
      <c r="J841" s="36"/>
      <c r="K841" s="36"/>
      <c r="L841" s="36"/>
      <c r="M841" s="36"/>
      <c r="N841" s="36"/>
      <c r="O841" s="36"/>
      <c r="P841" s="36"/>
      <c r="Q841" s="36"/>
      <c r="R841" s="36"/>
      <c r="S841" s="36"/>
      <c r="T841" s="36"/>
      <c r="U841" s="36"/>
      <c r="V841" s="36"/>
      <c r="W841" s="36"/>
      <c r="X841" s="36"/>
    </row>
    <row r="842" spans="1:24">
      <c r="A842" s="16" t="s">
        <v>318</v>
      </c>
      <c r="B842" s="16" t="s">
        <v>749</v>
      </c>
      <c r="C842" s="16">
        <v>3</v>
      </c>
      <c r="D842" s="16" t="s">
        <v>881</v>
      </c>
      <c r="E842" s="16">
        <v>1</v>
      </c>
      <c r="F842">
        <f t="shared" ref="F842:F847" si="111" xml:space="preserve"> COUNTA(G842:AJ842)</f>
        <v>1</v>
      </c>
      <c r="G842" s="36"/>
      <c r="H842" s="36"/>
      <c r="I842" s="36"/>
      <c r="J842" s="36"/>
      <c r="K842" s="36"/>
      <c r="L842" s="36"/>
      <c r="M842" s="36"/>
      <c r="N842" s="36"/>
      <c r="O842" s="36"/>
      <c r="P842" s="36" t="s">
        <v>1299</v>
      </c>
      <c r="Q842" s="36"/>
      <c r="R842" s="36"/>
      <c r="S842" s="36"/>
      <c r="T842" s="36"/>
      <c r="U842" s="36"/>
      <c r="V842" s="36"/>
      <c r="W842" s="36"/>
      <c r="X842" s="36"/>
    </row>
    <row r="843" spans="1:24">
      <c r="A843" s="16" t="s">
        <v>318</v>
      </c>
      <c r="B843" s="16" t="s">
        <v>749</v>
      </c>
      <c r="C843" s="16">
        <v>3</v>
      </c>
      <c r="D843" s="16" t="s">
        <v>880</v>
      </c>
      <c r="E843" s="16">
        <v>2</v>
      </c>
      <c r="F843">
        <f t="shared" si="111"/>
        <v>1</v>
      </c>
      <c r="G843" s="36"/>
      <c r="H843" s="36"/>
      <c r="I843" s="36"/>
      <c r="J843" s="36"/>
      <c r="K843" s="36"/>
      <c r="L843" s="36"/>
      <c r="M843" s="36"/>
      <c r="N843" s="36"/>
      <c r="O843" s="36"/>
      <c r="P843" s="36" t="s">
        <v>1299</v>
      </c>
      <c r="Q843" s="36"/>
      <c r="R843" s="36"/>
      <c r="S843" s="36"/>
      <c r="T843" s="36"/>
      <c r="U843" s="36"/>
      <c r="V843" s="36"/>
      <c r="W843" s="36"/>
      <c r="X843" s="36"/>
    </row>
    <row r="844" spans="1:24">
      <c r="A844" s="16" t="s">
        <v>318</v>
      </c>
      <c r="B844" s="16" t="s">
        <v>749</v>
      </c>
      <c r="C844" s="16">
        <v>3</v>
      </c>
      <c r="D844" s="16" t="s">
        <v>882</v>
      </c>
      <c r="E844" s="16">
        <v>3</v>
      </c>
      <c r="F844">
        <f t="shared" si="111"/>
        <v>0</v>
      </c>
      <c r="G844" s="36"/>
      <c r="H844" s="36"/>
      <c r="I844" s="36"/>
      <c r="J844" s="36"/>
      <c r="K844" s="36"/>
      <c r="L844" s="36"/>
      <c r="M844" s="36"/>
      <c r="N844" s="36"/>
      <c r="O844" s="36"/>
      <c r="P844" s="36"/>
      <c r="Q844" s="36"/>
      <c r="R844" s="36"/>
      <c r="S844" s="36"/>
      <c r="T844" s="36"/>
      <c r="U844" s="36"/>
      <c r="V844" s="36"/>
      <c r="W844" s="36"/>
      <c r="X844" s="36"/>
    </row>
    <row r="845" spans="1:24">
      <c r="A845" s="16" t="s">
        <v>318</v>
      </c>
      <c r="B845" s="16" t="s">
        <v>749</v>
      </c>
      <c r="C845" s="16">
        <v>3</v>
      </c>
      <c r="D845" s="16" t="s">
        <v>880</v>
      </c>
      <c r="E845" s="16">
        <v>4</v>
      </c>
      <c r="F845">
        <f t="shared" si="111"/>
        <v>0</v>
      </c>
      <c r="G845" s="36"/>
      <c r="H845" s="36"/>
      <c r="I845" s="36"/>
      <c r="J845" s="36"/>
      <c r="K845" s="36"/>
      <c r="L845" s="36"/>
      <c r="M845" s="36"/>
      <c r="N845" s="36"/>
      <c r="O845" s="36"/>
      <c r="P845" s="36"/>
      <c r="Q845" s="36"/>
      <c r="R845" s="36"/>
      <c r="S845" s="36"/>
      <c r="T845" s="36"/>
      <c r="U845" s="36"/>
      <c r="V845" s="36"/>
      <c r="W845" s="36"/>
      <c r="X845" s="36"/>
    </row>
    <row r="846" spans="1:24">
      <c r="A846" s="16" t="s">
        <v>318</v>
      </c>
      <c r="B846" s="16" t="s">
        <v>749</v>
      </c>
      <c r="C846" s="16">
        <v>3</v>
      </c>
      <c r="D846" s="16" t="s">
        <v>882</v>
      </c>
      <c r="E846" s="16">
        <v>5</v>
      </c>
      <c r="F846">
        <f t="shared" si="111"/>
        <v>0</v>
      </c>
      <c r="G846" s="36"/>
      <c r="H846" s="36"/>
      <c r="I846" s="36"/>
      <c r="J846" s="36"/>
      <c r="K846" s="36"/>
      <c r="L846" s="36"/>
      <c r="M846" s="36"/>
      <c r="N846" s="36"/>
      <c r="O846" s="36"/>
      <c r="P846" s="36"/>
      <c r="Q846" s="36"/>
      <c r="R846" s="36"/>
      <c r="S846" s="36"/>
      <c r="T846" s="36"/>
      <c r="U846" s="36"/>
      <c r="V846" s="36"/>
      <c r="W846" s="36"/>
      <c r="X846" s="36"/>
    </row>
    <row r="847" spans="1:24">
      <c r="A847" s="16" t="s">
        <v>318</v>
      </c>
      <c r="B847" s="16" t="s">
        <v>749</v>
      </c>
      <c r="C847" s="16">
        <v>3</v>
      </c>
      <c r="D847" s="16" t="s">
        <v>880</v>
      </c>
      <c r="E847" s="16">
        <v>6</v>
      </c>
      <c r="F847">
        <f t="shared" si="111"/>
        <v>0</v>
      </c>
      <c r="G847" s="36"/>
      <c r="H847" s="36"/>
      <c r="I847" s="36"/>
      <c r="J847" s="36"/>
      <c r="K847" s="36"/>
      <c r="L847" s="36"/>
      <c r="M847" s="36"/>
      <c r="N847" s="36"/>
      <c r="O847" s="36"/>
      <c r="P847" s="36"/>
      <c r="Q847" s="36"/>
      <c r="R847" s="36"/>
      <c r="S847" s="36"/>
      <c r="T847" s="36"/>
      <c r="U847" s="36"/>
      <c r="V847" s="36"/>
      <c r="W847" s="36"/>
      <c r="X847" s="36"/>
    </row>
    <row r="848" spans="1:24">
      <c r="A848" s="16"/>
      <c r="B848" s="16"/>
      <c r="C848" s="16"/>
      <c r="D848" s="16"/>
      <c r="E848" s="16"/>
      <c r="F848">
        <f t="shared" si="110"/>
        <v>0</v>
      </c>
      <c r="G848" s="36"/>
      <c r="H848" s="36"/>
      <c r="I848" s="36"/>
      <c r="J848" s="36"/>
      <c r="K848" s="36"/>
      <c r="L848" s="36"/>
      <c r="M848" s="36"/>
      <c r="N848" s="36"/>
      <c r="O848" s="36"/>
      <c r="P848" s="36"/>
      <c r="Q848" s="36"/>
      <c r="R848" s="36"/>
      <c r="S848" s="36"/>
      <c r="T848" s="36"/>
      <c r="U848" s="36"/>
      <c r="V848" s="36"/>
      <c r="W848" s="36"/>
      <c r="X848" s="36"/>
    </row>
    <row r="849" spans="1:24">
      <c r="A849" s="16" t="s">
        <v>318</v>
      </c>
      <c r="B849" s="16" t="s">
        <v>333</v>
      </c>
      <c r="C849" s="16">
        <v>0</v>
      </c>
      <c r="D849" s="16">
        <v>0</v>
      </c>
      <c r="E849" s="16"/>
      <c r="F849">
        <f t="shared" si="110"/>
        <v>0</v>
      </c>
      <c r="G849" s="36"/>
      <c r="H849" s="36"/>
      <c r="I849" s="36"/>
      <c r="J849" s="36"/>
      <c r="K849" s="36"/>
      <c r="L849" s="36"/>
      <c r="M849" s="36"/>
      <c r="N849" s="36"/>
      <c r="O849" s="36"/>
      <c r="P849" s="36"/>
      <c r="Q849" s="36"/>
      <c r="R849" s="36"/>
      <c r="S849" s="36"/>
      <c r="T849" s="36"/>
      <c r="U849" s="36"/>
      <c r="V849" s="36"/>
      <c r="W849" s="36"/>
      <c r="X849" s="36"/>
    </row>
    <row r="850" spans="1:24">
      <c r="A850" s="16" t="s">
        <v>318</v>
      </c>
      <c r="B850" s="16" t="s">
        <v>333</v>
      </c>
      <c r="C850" s="16">
        <v>3</v>
      </c>
      <c r="D850" s="16" t="s">
        <v>881</v>
      </c>
      <c r="E850" s="16">
        <v>1</v>
      </c>
      <c r="F850">
        <f xml:space="preserve"> COUNTA(G850:AJ850)</f>
        <v>0</v>
      </c>
      <c r="G850" s="36"/>
      <c r="H850" s="36"/>
      <c r="I850" s="36"/>
      <c r="J850" s="36"/>
      <c r="K850" s="36"/>
      <c r="L850" s="36"/>
      <c r="M850" s="36"/>
      <c r="N850" s="36"/>
      <c r="O850" s="36"/>
      <c r="P850" s="36"/>
      <c r="Q850" s="36"/>
      <c r="R850" s="36"/>
      <c r="S850" s="36"/>
      <c r="T850" s="36"/>
      <c r="U850" s="36"/>
      <c r="V850" s="36"/>
      <c r="W850" s="36"/>
      <c r="X850" s="36"/>
    </row>
    <row r="851" spans="1:24">
      <c r="A851" s="16" t="s">
        <v>318</v>
      </c>
      <c r="B851" s="16" t="s">
        <v>333</v>
      </c>
      <c r="C851" s="16">
        <v>3</v>
      </c>
      <c r="D851" s="16" t="s">
        <v>880</v>
      </c>
      <c r="E851" s="16">
        <v>2</v>
      </c>
      <c r="F851">
        <f xml:space="preserve"> COUNTA(G851:AJ851)</f>
        <v>0</v>
      </c>
      <c r="G851" s="36"/>
      <c r="H851" s="36"/>
      <c r="I851" s="36"/>
      <c r="J851" s="36"/>
      <c r="K851" s="36"/>
      <c r="L851" s="36"/>
      <c r="M851" s="36"/>
      <c r="N851" s="36"/>
      <c r="O851" s="36"/>
      <c r="P851" s="36"/>
      <c r="Q851" s="36"/>
      <c r="R851" s="36"/>
      <c r="S851" s="36"/>
      <c r="T851" s="36"/>
      <c r="U851" s="36"/>
      <c r="V851" s="36"/>
      <c r="W851" s="36"/>
      <c r="X851" s="36"/>
    </row>
    <row r="852" spans="1:24">
      <c r="A852" s="16" t="s">
        <v>318</v>
      </c>
      <c r="B852" s="16" t="s">
        <v>333</v>
      </c>
      <c r="C852" s="16">
        <v>3</v>
      </c>
      <c r="D852" s="16" t="s">
        <v>880</v>
      </c>
      <c r="E852" s="16">
        <v>3</v>
      </c>
      <c r="F852">
        <f xml:space="preserve"> COUNTA(G852:AJ852)</f>
        <v>0</v>
      </c>
      <c r="G852" s="36"/>
      <c r="H852" s="36"/>
      <c r="I852" s="36"/>
      <c r="J852" s="36"/>
      <c r="K852" s="36"/>
      <c r="L852" s="36"/>
      <c r="M852" s="36"/>
      <c r="N852" s="36"/>
      <c r="O852" s="36"/>
      <c r="P852" s="36"/>
      <c r="Q852" s="36"/>
      <c r="R852" s="36"/>
      <c r="S852" s="36"/>
      <c r="T852" s="36"/>
      <c r="U852" s="36"/>
      <c r="V852" s="36"/>
      <c r="W852" s="36"/>
      <c r="X852" s="36"/>
    </row>
    <row r="853" spans="1:24">
      <c r="A853" s="16" t="s">
        <v>318</v>
      </c>
      <c r="B853" s="16" t="s">
        <v>333</v>
      </c>
      <c r="C853" s="16">
        <v>3</v>
      </c>
      <c r="D853" s="16" t="s">
        <v>882</v>
      </c>
      <c r="E853" s="16">
        <v>4</v>
      </c>
      <c r="F853">
        <f xml:space="preserve"> COUNTA(G853:AJ853)</f>
        <v>0</v>
      </c>
      <c r="G853" s="36"/>
      <c r="H853" s="36"/>
      <c r="I853" s="36"/>
      <c r="J853" s="36"/>
      <c r="K853" s="36"/>
      <c r="L853" s="36"/>
      <c r="M853" s="36"/>
      <c r="N853" s="36"/>
      <c r="O853" s="36"/>
      <c r="P853" s="36"/>
      <c r="Q853" s="36"/>
      <c r="R853" s="36"/>
      <c r="S853" s="36"/>
      <c r="T853" s="36"/>
      <c r="U853" s="36"/>
      <c r="V853" s="36"/>
      <c r="W853" s="36"/>
      <c r="X853" s="36"/>
    </row>
    <row r="854" spans="1:24">
      <c r="A854" s="16"/>
      <c r="B854" s="16"/>
      <c r="C854" s="16"/>
      <c r="D854" s="16"/>
      <c r="E854" s="16"/>
      <c r="F854">
        <f t="shared" ref="F854:F855" si="112" xml:space="preserve"> COUNTA(G854:AJ854)</f>
        <v>0</v>
      </c>
      <c r="G854" s="36"/>
      <c r="H854" s="36"/>
      <c r="I854" s="36"/>
      <c r="J854" s="36"/>
      <c r="K854" s="36"/>
      <c r="L854" s="36"/>
      <c r="M854" s="36"/>
      <c r="N854" s="36"/>
      <c r="O854" s="36"/>
      <c r="P854" s="36"/>
      <c r="Q854" s="36"/>
      <c r="R854" s="36"/>
      <c r="S854" s="36"/>
      <c r="T854" s="36"/>
      <c r="U854" s="36"/>
      <c r="V854" s="36"/>
      <c r="W854" s="36"/>
      <c r="X854" s="36"/>
    </row>
    <row r="855" spans="1:24">
      <c r="A855" s="16" t="s">
        <v>318</v>
      </c>
      <c r="B855" s="16" t="s">
        <v>497</v>
      </c>
      <c r="C855" s="16">
        <v>0</v>
      </c>
      <c r="D855" s="16">
        <v>0</v>
      </c>
      <c r="E855" s="16"/>
      <c r="F855">
        <f t="shared" si="112"/>
        <v>0</v>
      </c>
      <c r="G855" s="36"/>
      <c r="H855" s="36"/>
      <c r="I855" s="36"/>
      <c r="J855" s="36"/>
      <c r="K855" s="36"/>
      <c r="L855" s="36"/>
      <c r="M855" s="36"/>
      <c r="N855" s="36"/>
      <c r="O855" s="36"/>
      <c r="P855" s="36"/>
      <c r="Q855" s="36"/>
      <c r="R855" s="36"/>
      <c r="S855" s="36"/>
      <c r="T855" s="36"/>
      <c r="U855" s="36"/>
      <c r="V855" s="36"/>
      <c r="W855" s="36"/>
      <c r="X855" s="36"/>
    </row>
    <row r="856" spans="1:24">
      <c r="A856" s="16" t="s">
        <v>318</v>
      </c>
      <c r="B856" s="16" t="s">
        <v>497</v>
      </c>
      <c r="C856" s="16">
        <v>3</v>
      </c>
      <c r="D856" s="16" t="s">
        <v>881</v>
      </c>
      <c r="E856" s="16">
        <v>1</v>
      </c>
      <c r="F856">
        <f xml:space="preserve"> COUNTA(G856:AJ856)</f>
        <v>0</v>
      </c>
      <c r="G856" s="36"/>
      <c r="H856" s="36"/>
      <c r="I856" s="36"/>
      <c r="J856" s="36"/>
      <c r="K856" s="36"/>
      <c r="L856" s="36"/>
      <c r="M856" s="36"/>
      <c r="N856" s="36"/>
      <c r="O856" s="36"/>
      <c r="P856" s="36"/>
      <c r="Q856" s="36"/>
      <c r="R856" s="36"/>
      <c r="S856" s="36"/>
      <c r="T856" s="36"/>
      <c r="U856" s="36"/>
      <c r="V856" s="36"/>
      <c r="W856" s="36"/>
      <c r="X856" s="36"/>
    </row>
    <row r="857" spans="1:24">
      <c r="A857" s="16" t="s">
        <v>318</v>
      </c>
      <c r="B857" s="16" t="s">
        <v>497</v>
      </c>
      <c r="C857" s="16">
        <v>3</v>
      </c>
      <c r="D857" s="16" t="s">
        <v>882</v>
      </c>
      <c r="E857" s="16">
        <v>2</v>
      </c>
      <c r="F857">
        <f xml:space="preserve"> COUNTA(G857:AJ857)</f>
        <v>1</v>
      </c>
      <c r="G857" s="36"/>
      <c r="H857" s="36"/>
      <c r="I857" s="36"/>
      <c r="J857" s="36"/>
      <c r="K857" s="36"/>
      <c r="L857" s="36"/>
      <c r="M857" s="36"/>
      <c r="N857" s="36"/>
      <c r="O857" s="36"/>
      <c r="P857" s="36"/>
      <c r="Q857" s="43" t="s">
        <v>1299</v>
      </c>
      <c r="R857" s="36"/>
      <c r="S857" s="36"/>
      <c r="T857" s="36"/>
      <c r="U857" s="36"/>
      <c r="V857" s="36"/>
      <c r="W857" s="36"/>
      <c r="X857" s="36"/>
    </row>
    <row r="858" spans="1:24">
      <c r="A858" s="16" t="s">
        <v>318</v>
      </c>
      <c r="B858" s="16" t="s">
        <v>497</v>
      </c>
      <c r="C858" s="16">
        <v>3</v>
      </c>
      <c r="D858" s="16" t="s">
        <v>880</v>
      </c>
      <c r="E858" s="16">
        <v>3</v>
      </c>
      <c r="F858">
        <f xml:space="preserve"> COUNTA(G858:AJ858)</f>
        <v>0</v>
      </c>
      <c r="G858" s="36"/>
      <c r="H858" s="36"/>
      <c r="I858" s="36"/>
      <c r="J858" s="36"/>
      <c r="K858" s="36"/>
      <c r="L858" s="36"/>
      <c r="M858" s="36"/>
      <c r="N858" s="36"/>
      <c r="O858" s="36"/>
      <c r="P858" s="36"/>
      <c r="Q858" s="36"/>
      <c r="R858" s="36"/>
      <c r="S858" s="36"/>
      <c r="T858" s="36"/>
      <c r="U858" s="36"/>
      <c r="V858" s="36"/>
      <c r="W858" s="36"/>
      <c r="X858" s="36"/>
    </row>
    <row r="859" spans="1:24">
      <c r="A859" s="16"/>
      <c r="B859" s="16"/>
      <c r="C859" s="16"/>
      <c r="D859" s="16"/>
      <c r="E859" s="16"/>
      <c r="F859">
        <f t="shared" ref="F859" si="113" xml:space="preserve"> COUNTA(G859:AJ859)</f>
        <v>0</v>
      </c>
      <c r="G859" s="36"/>
      <c r="H859" s="36"/>
      <c r="I859" s="36"/>
      <c r="J859" s="36"/>
      <c r="K859" s="36"/>
      <c r="L859" s="36"/>
      <c r="M859" s="36"/>
      <c r="N859" s="36"/>
      <c r="O859" s="36"/>
      <c r="P859" s="36"/>
      <c r="Q859" s="36"/>
      <c r="R859" s="36"/>
      <c r="S859" s="36"/>
      <c r="T859" s="36"/>
      <c r="U859" s="36"/>
      <c r="V859" s="36"/>
      <c r="W859" s="36"/>
      <c r="X859" s="36"/>
    </row>
    <row r="860" spans="1:24">
      <c r="A860" s="16" t="s">
        <v>318</v>
      </c>
      <c r="B860" s="16" t="s">
        <v>397</v>
      </c>
      <c r="C860" s="16">
        <v>0</v>
      </c>
      <c r="D860" s="16">
        <v>0</v>
      </c>
      <c r="E860" s="16"/>
      <c r="F860">
        <f t="shared" ref="F860:F865" si="114" xml:space="preserve"> COUNTA(G860:AJ860)</f>
        <v>0</v>
      </c>
      <c r="G860" s="36"/>
      <c r="H860" s="36"/>
      <c r="I860" s="36"/>
      <c r="J860" s="36"/>
      <c r="K860" s="36"/>
      <c r="L860" s="36"/>
      <c r="M860" s="36"/>
      <c r="N860" s="36"/>
      <c r="O860" s="36"/>
      <c r="P860" s="36"/>
      <c r="Q860" s="36"/>
      <c r="R860" s="36"/>
      <c r="S860" s="36"/>
      <c r="T860" s="36"/>
      <c r="U860" s="36"/>
      <c r="V860" s="36"/>
      <c r="W860" s="36"/>
      <c r="X860" s="36"/>
    </row>
    <row r="861" spans="1:24">
      <c r="A861" s="16" t="s">
        <v>318</v>
      </c>
      <c r="B861" s="16" t="s">
        <v>397</v>
      </c>
      <c r="C861" s="16">
        <v>3</v>
      </c>
      <c r="D861" s="16" t="s">
        <v>881</v>
      </c>
      <c r="E861" s="16">
        <v>1</v>
      </c>
      <c r="F861">
        <f xml:space="preserve"> COUNTA(G861:AJ861)</f>
        <v>0</v>
      </c>
      <c r="G861" s="36"/>
      <c r="H861" s="36"/>
      <c r="I861" s="36"/>
      <c r="J861" s="36"/>
      <c r="K861" s="36"/>
      <c r="L861" s="36"/>
      <c r="M861" s="36"/>
      <c r="N861" s="36"/>
      <c r="O861" s="36"/>
      <c r="P861" s="36"/>
      <c r="Q861" s="36"/>
      <c r="R861" s="36"/>
      <c r="S861" s="36"/>
      <c r="T861" s="36"/>
      <c r="U861" s="36"/>
      <c r="V861" s="36"/>
      <c r="W861" s="36"/>
      <c r="X861" s="36"/>
    </row>
    <row r="862" spans="1:24">
      <c r="A862" s="16" t="s">
        <v>318</v>
      </c>
      <c r="B862" s="16" t="s">
        <v>397</v>
      </c>
      <c r="C862" s="16">
        <v>3</v>
      </c>
      <c r="D862" s="16" t="s">
        <v>880</v>
      </c>
      <c r="E862" s="16">
        <v>2</v>
      </c>
      <c r="F862">
        <f xml:space="preserve"> COUNTA(G862:AJ862)</f>
        <v>0</v>
      </c>
      <c r="G862" s="36"/>
      <c r="H862" s="36"/>
      <c r="I862" s="36"/>
      <c r="J862" s="36"/>
      <c r="K862" s="36"/>
      <c r="L862" s="36"/>
      <c r="M862" s="36"/>
      <c r="N862" s="36"/>
      <c r="O862" s="36"/>
      <c r="P862" s="36"/>
      <c r="Q862" s="36"/>
      <c r="R862" s="36"/>
      <c r="S862" s="36"/>
      <c r="T862" s="36"/>
      <c r="U862" s="36"/>
      <c r="V862" s="36"/>
      <c r="W862" s="36"/>
      <c r="X862" s="36"/>
    </row>
    <row r="863" spans="1:24">
      <c r="A863" s="16" t="s">
        <v>318</v>
      </c>
      <c r="B863" s="16" t="s">
        <v>397</v>
      </c>
      <c r="C863" s="16">
        <v>3</v>
      </c>
      <c r="D863" s="16" t="s">
        <v>882</v>
      </c>
      <c r="E863" s="16">
        <v>3</v>
      </c>
      <c r="F863">
        <f xml:space="preserve"> COUNTA(G863:AJ863)</f>
        <v>0</v>
      </c>
      <c r="G863" s="36"/>
      <c r="H863" s="36"/>
      <c r="I863" s="36"/>
      <c r="J863" s="36"/>
      <c r="K863" s="36"/>
      <c r="L863" s="36"/>
      <c r="M863" s="36"/>
      <c r="N863" s="36"/>
      <c r="O863" s="36"/>
      <c r="P863" s="36"/>
      <c r="Q863" s="36"/>
      <c r="R863" s="36"/>
      <c r="S863" s="36"/>
      <c r="T863" s="36"/>
      <c r="U863" s="36"/>
      <c r="V863" s="36"/>
      <c r="W863" s="36"/>
      <c r="X863" s="36"/>
    </row>
    <row r="864" spans="1:24">
      <c r="A864" s="16"/>
      <c r="B864" s="16"/>
      <c r="C864" s="16"/>
      <c r="D864" s="16"/>
      <c r="E864" s="16"/>
      <c r="F864">
        <f t="shared" si="114"/>
        <v>0</v>
      </c>
      <c r="G864" s="36"/>
      <c r="H864" s="36"/>
      <c r="I864" s="36"/>
      <c r="J864" s="36"/>
      <c r="K864" s="36"/>
      <c r="L864" s="36"/>
      <c r="M864" s="36"/>
      <c r="N864" s="36"/>
      <c r="O864" s="36"/>
      <c r="P864" s="36"/>
      <c r="Q864" s="36"/>
      <c r="R864" s="36"/>
      <c r="S864" s="36"/>
      <c r="T864" s="36"/>
      <c r="U864" s="36"/>
      <c r="V864" s="36"/>
      <c r="W864" s="36"/>
      <c r="X864" s="36"/>
    </row>
    <row r="865" spans="1:24">
      <c r="A865" s="16" t="s">
        <v>539</v>
      </c>
      <c r="B865" s="16" t="s">
        <v>775</v>
      </c>
      <c r="C865" s="16">
        <v>2</v>
      </c>
      <c r="D865" s="16">
        <v>0</v>
      </c>
      <c r="E865" s="16"/>
      <c r="F865">
        <f t="shared" si="114"/>
        <v>0</v>
      </c>
      <c r="G865" s="36"/>
      <c r="H865" s="36"/>
      <c r="I865" s="36"/>
      <c r="J865" s="36"/>
      <c r="K865" s="36"/>
      <c r="L865" s="36"/>
      <c r="M865" s="36"/>
      <c r="N865" s="36"/>
      <c r="O865" s="36"/>
      <c r="P865" s="36"/>
      <c r="Q865" s="36"/>
      <c r="R865" s="36"/>
      <c r="S865" s="36"/>
      <c r="T865" s="36"/>
      <c r="U865" s="36"/>
      <c r="V865" s="36"/>
      <c r="W865" s="36"/>
      <c r="X865" s="36"/>
    </row>
    <row r="866" spans="1:24">
      <c r="A866" s="16" t="s">
        <v>539</v>
      </c>
      <c r="B866" s="16" t="s">
        <v>775</v>
      </c>
      <c r="C866" s="16">
        <v>1</v>
      </c>
      <c r="D866" s="16" t="s">
        <v>880</v>
      </c>
      <c r="E866" s="16">
        <v>1</v>
      </c>
      <c r="F866">
        <f xml:space="preserve"> COUNTA(G866:AJ866)</f>
        <v>1</v>
      </c>
      <c r="G866" s="36"/>
      <c r="H866" s="36"/>
      <c r="I866" s="36"/>
      <c r="J866" s="36"/>
      <c r="K866" s="36"/>
      <c r="L866" s="36" t="s">
        <v>1299</v>
      </c>
      <c r="M866" s="36"/>
      <c r="N866" s="36"/>
      <c r="O866" s="36"/>
      <c r="P866" s="36"/>
      <c r="Q866" s="36"/>
      <c r="R866" s="36"/>
      <c r="S866" s="36"/>
      <c r="T866" s="36"/>
      <c r="U866" s="36"/>
      <c r="V866" s="36"/>
      <c r="W866" s="36"/>
      <c r="X866" s="36"/>
    </row>
    <row r="867" spans="1:24">
      <c r="A867" s="16" t="s">
        <v>539</v>
      </c>
      <c r="B867" s="16" t="s">
        <v>775</v>
      </c>
      <c r="C867" s="16">
        <v>1</v>
      </c>
      <c r="D867" s="16" t="s">
        <v>880</v>
      </c>
      <c r="E867" s="16">
        <v>2</v>
      </c>
      <c r="F867">
        <f xml:space="preserve"> COUNTA(G867:AJ867)</f>
        <v>1</v>
      </c>
      <c r="G867" s="36"/>
      <c r="H867" s="36"/>
      <c r="I867" s="36"/>
      <c r="J867" s="36"/>
      <c r="K867" s="36"/>
      <c r="L867" s="36" t="s">
        <v>1299</v>
      </c>
      <c r="M867" s="36"/>
      <c r="N867" s="36"/>
      <c r="O867" s="36"/>
      <c r="P867" s="36"/>
      <c r="Q867" s="36"/>
      <c r="R867" s="36"/>
      <c r="S867" s="36"/>
      <c r="T867" s="36"/>
      <c r="U867" s="36"/>
      <c r="V867" s="36"/>
      <c r="W867" s="36"/>
      <c r="X867" s="36"/>
    </row>
    <row r="868" spans="1:24">
      <c r="A868" s="16" t="s">
        <v>539</v>
      </c>
      <c r="B868" s="16" t="s">
        <v>775</v>
      </c>
      <c r="C868" s="16">
        <v>1</v>
      </c>
      <c r="D868" s="16" t="s">
        <v>880</v>
      </c>
      <c r="E868" s="16">
        <v>3</v>
      </c>
      <c r="F868">
        <f xml:space="preserve"> COUNTA(G868:AJ868)</f>
        <v>1</v>
      </c>
      <c r="G868" s="36"/>
      <c r="H868" s="36"/>
      <c r="I868" s="36"/>
      <c r="J868" s="36"/>
      <c r="K868" s="36"/>
      <c r="L868" s="36" t="s">
        <v>1299</v>
      </c>
      <c r="M868" s="36"/>
      <c r="N868" s="36"/>
      <c r="O868" s="36"/>
      <c r="P868" s="36"/>
      <c r="Q868" s="36"/>
      <c r="R868" s="36"/>
      <c r="S868" s="36"/>
      <c r="T868" s="36"/>
      <c r="U868" s="36"/>
      <c r="V868" s="36"/>
      <c r="W868" s="36"/>
      <c r="X868" s="36"/>
    </row>
    <row r="869" spans="1:24">
      <c r="A869" s="16"/>
      <c r="B869" s="16"/>
      <c r="C869" s="16"/>
      <c r="D869" s="16"/>
      <c r="E869" s="16"/>
      <c r="F869">
        <f t="shared" ref="F869:F876" si="115" xml:space="preserve"> COUNTA(G869:AJ869)</f>
        <v>0</v>
      </c>
      <c r="G869" s="36"/>
      <c r="H869" s="36"/>
      <c r="I869" s="36"/>
      <c r="J869" s="36"/>
      <c r="K869" s="36"/>
      <c r="L869" s="36"/>
      <c r="M869" s="36"/>
      <c r="N869" s="36"/>
      <c r="O869" s="36"/>
      <c r="P869" s="36"/>
      <c r="Q869" s="36"/>
      <c r="R869" s="36"/>
      <c r="S869" s="36"/>
      <c r="T869" s="36"/>
      <c r="U869" s="36"/>
      <c r="V869" s="36"/>
      <c r="W869" s="36"/>
      <c r="X869" s="36"/>
    </row>
    <row r="870" spans="1:24">
      <c r="A870" s="16" t="s">
        <v>539</v>
      </c>
      <c r="B870" s="16" t="s">
        <v>757</v>
      </c>
      <c r="C870" s="16">
        <v>1</v>
      </c>
      <c r="D870" s="16">
        <v>2</v>
      </c>
      <c r="E870" s="16"/>
      <c r="F870">
        <f t="shared" si="115"/>
        <v>0</v>
      </c>
      <c r="G870" s="36"/>
      <c r="H870" s="36"/>
      <c r="I870" s="36"/>
      <c r="J870" s="36"/>
      <c r="K870" s="36"/>
      <c r="L870" s="36"/>
      <c r="M870" s="36"/>
      <c r="N870" s="36"/>
      <c r="O870" s="36"/>
      <c r="P870" s="36"/>
      <c r="Q870" s="36"/>
      <c r="R870" s="36"/>
      <c r="S870" s="36"/>
      <c r="T870" s="36"/>
      <c r="U870" s="36"/>
      <c r="V870" s="36"/>
      <c r="W870" s="36"/>
      <c r="X870" s="36"/>
    </row>
    <row r="871" spans="1:24">
      <c r="A871" s="16" t="s">
        <v>539</v>
      </c>
      <c r="B871" s="16" t="s">
        <v>757</v>
      </c>
      <c r="C871" s="16">
        <v>1</v>
      </c>
      <c r="D871" s="16" t="s">
        <v>881</v>
      </c>
      <c r="E871" s="16">
        <v>1</v>
      </c>
      <c r="F871">
        <f xml:space="preserve"> COUNTA(G871:AJ871)</f>
        <v>1</v>
      </c>
      <c r="G871" s="36"/>
      <c r="H871" s="36"/>
      <c r="I871" s="36"/>
      <c r="J871" s="36"/>
      <c r="K871" s="36"/>
      <c r="L871" s="36" t="s">
        <v>1299</v>
      </c>
      <c r="M871" s="36"/>
      <c r="N871" s="36"/>
      <c r="O871" s="36"/>
      <c r="P871" s="36"/>
      <c r="Q871" s="36"/>
      <c r="R871" s="36"/>
      <c r="S871" s="36"/>
      <c r="T871" s="36"/>
      <c r="U871" s="36"/>
      <c r="V871" s="36"/>
      <c r="W871" s="36"/>
      <c r="X871" s="36"/>
    </row>
    <row r="872" spans="1:24">
      <c r="A872" s="16" t="s">
        <v>539</v>
      </c>
      <c r="B872" s="16" t="s">
        <v>757</v>
      </c>
      <c r="C872" s="16">
        <v>2</v>
      </c>
      <c r="D872" s="16" t="s">
        <v>881</v>
      </c>
      <c r="E872" s="16">
        <v>2</v>
      </c>
      <c r="F872">
        <f xml:space="preserve"> COUNTA(G872:AJ872)</f>
        <v>1</v>
      </c>
      <c r="G872" s="36"/>
      <c r="H872" s="36"/>
      <c r="I872" s="36"/>
      <c r="J872" s="36"/>
      <c r="K872" s="36"/>
      <c r="L872" s="36" t="s">
        <v>1299</v>
      </c>
      <c r="M872" s="36"/>
      <c r="N872" s="36"/>
      <c r="O872" s="36"/>
      <c r="P872" s="36"/>
      <c r="Q872" s="36"/>
      <c r="R872" s="36"/>
      <c r="S872" s="36"/>
      <c r="T872" s="36"/>
      <c r="U872" s="36"/>
      <c r="V872" s="36"/>
      <c r="W872" s="36"/>
      <c r="X872" s="36"/>
    </row>
    <row r="873" spans="1:24">
      <c r="A873" s="16" t="s">
        <v>539</v>
      </c>
      <c r="B873" s="16" t="s">
        <v>757</v>
      </c>
      <c r="C873" s="16">
        <v>2</v>
      </c>
      <c r="D873" s="16" t="s">
        <v>881</v>
      </c>
      <c r="E873" s="16">
        <v>3</v>
      </c>
      <c r="F873">
        <f xml:space="preserve"> COUNTA(G873:AJ873)</f>
        <v>1</v>
      </c>
      <c r="G873" s="36"/>
      <c r="H873" s="36"/>
      <c r="I873" s="36"/>
      <c r="J873" s="36"/>
      <c r="K873" s="36"/>
      <c r="L873" s="36" t="s">
        <v>1299</v>
      </c>
      <c r="M873" s="36"/>
      <c r="N873" s="36"/>
      <c r="O873" s="36"/>
      <c r="P873" s="36"/>
      <c r="Q873" s="36"/>
      <c r="R873" s="36"/>
      <c r="S873" s="36"/>
      <c r="T873" s="36"/>
      <c r="U873" s="36"/>
      <c r="V873" s="36"/>
      <c r="W873" s="36"/>
      <c r="X873" s="36"/>
    </row>
    <row r="874" spans="1:24">
      <c r="A874" s="16" t="s">
        <v>539</v>
      </c>
      <c r="B874" s="16" t="s">
        <v>757</v>
      </c>
      <c r="C874" s="16">
        <v>2</v>
      </c>
      <c r="D874" s="16" t="s">
        <v>881</v>
      </c>
      <c r="E874" s="16">
        <v>4</v>
      </c>
      <c r="F874">
        <f xml:space="preserve"> COUNTA(G874:AJ874)</f>
        <v>1</v>
      </c>
      <c r="G874" s="36"/>
      <c r="H874" s="36"/>
      <c r="I874" s="36"/>
      <c r="J874" s="36"/>
      <c r="K874" s="36"/>
      <c r="L874" s="36" t="s">
        <v>1299</v>
      </c>
      <c r="M874" s="36"/>
      <c r="N874" s="36"/>
      <c r="O874" s="36"/>
      <c r="P874" s="36"/>
      <c r="Q874" s="36"/>
      <c r="R874" s="36"/>
      <c r="S874" s="36"/>
      <c r="T874" s="36"/>
      <c r="U874" s="36"/>
      <c r="V874" s="36"/>
      <c r="W874" s="36"/>
      <c r="X874" s="36"/>
    </row>
    <row r="875" spans="1:24">
      <c r="A875" s="16"/>
      <c r="B875" s="16"/>
      <c r="C875" s="16"/>
      <c r="D875" s="16"/>
      <c r="E875" s="16"/>
      <c r="F875">
        <f t="shared" si="115"/>
        <v>0</v>
      </c>
      <c r="G875" s="36"/>
      <c r="H875" s="36"/>
      <c r="I875" s="36"/>
      <c r="J875" s="36"/>
      <c r="K875" s="36"/>
      <c r="L875" s="36"/>
      <c r="M875" s="36"/>
      <c r="N875" s="36"/>
      <c r="O875" s="36"/>
      <c r="P875" s="36"/>
      <c r="Q875" s="36"/>
      <c r="R875" s="36"/>
      <c r="S875" s="36"/>
      <c r="T875" s="36"/>
      <c r="U875" s="36"/>
      <c r="V875" s="36"/>
      <c r="W875" s="36"/>
      <c r="X875" s="36"/>
    </row>
    <row r="876" spans="1:24">
      <c r="A876" s="16" t="s">
        <v>539</v>
      </c>
      <c r="B876" s="16" t="s">
        <v>451</v>
      </c>
      <c r="C876" s="16">
        <v>1</v>
      </c>
      <c r="D876" s="16">
        <v>3</v>
      </c>
      <c r="E876" s="16"/>
      <c r="F876">
        <f t="shared" si="115"/>
        <v>0</v>
      </c>
      <c r="G876" s="36"/>
      <c r="H876" s="36"/>
      <c r="I876" s="36"/>
      <c r="J876" s="36"/>
      <c r="K876" s="36"/>
      <c r="L876" s="36"/>
      <c r="M876" s="36"/>
      <c r="N876" s="36"/>
      <c r="O876" s="36"/>
      <c r="P876" s="36"/>
      <c r="Q876" s="36"/>
      <c r="R876" s="36"/>
      <c r="S876" s="36"/>
      <c r="T876" s="36"/>
      <c r="U876" s="36"/>
      <c r="V876" s="36"/>
      <c r="W876" s="36"/>
      <c r="X876" s="36"/>
    </row>
    <row r="877" spans="1:24">
      <c r="A877" s="16" t="s">
        <v>539</v>
      </c>
      <c r="B877" s="16" t="s">
        <v>451</v>
      </c>
      <c r="C877" s="16">
        <v>1</v>
      </c>
      <c r="D877" s="16" t="s">
        <v>881</v>
      </c>
      <c r="E877" s="16">
        <v>1</v>
      </c>
      <c r="F877">
        <f t="shared" ref="F877:F888" si="116" xml:space="preserve"> COUNTA(G877:AJ877)</f>
        <v>1</v>
      </c>
      <c r="G877" s="36"/>
      <c r="H877" s="36"/>
      <c r="I877" s="36"/>
      <c r="J877" s="36"/>
      <c r="K877" s="36"/>
      <c r="L877" s="36" t="s">
        <v>1299</v>
      </c>
      <c r="M877" s="36"/>
      <c r="N877" s="36"/>
      <c r="O877" s="36"/>
      <c r="P877" s="36"/>
      <c r="Q877" s="36"/>
      <c r="R877" s="36"/>
      <c r="S877" s="36"/>
      <c r="T877" s="36"/>
      <c r="U877" s="36"/>
      <c r="V877" s="36"/>
      <c r="W877" s="36"/>
      <c r="X877" s="36"/>
    </row>
    <row r="878" spans="1:24">
      <c r="A878" s="16" t="s">
        <v>539</v>
      </c>
      <c r="B878" s="16" t="s">
        <v>451</v>
      </c>
      <c r="C878" s="16">
        <v>2</v>
      </c>
      <c r="D878" s="16" t="s">
        <v>880</v>
      </c>
      <c r="E878" s="16">
        <v>2</v>
      </c>
      <c r="F878">
        <f t="shared" si="116"/>
        <v>1</v>
      </c>
      <c r="G878" s="36"/>
      <c r="H878" s="36"/>
      <c r="I878" s="36"/>
      <c r="J878" s="36"/>
      <c r="K878" s="36"/>
      <c r="L878" s="36" t="s">
        <v>1299</v>
      </c>
      <c r="M878" s="36"/>
      <c r="N878" s="36"/>
      <c r="O878" s="36"/>
      <c r="P878" s="36"/>
      <c r="Q878" s="36"/>
      <c r="R878" s="36"/>
      <c r="S878" s="36"/>
      <c r="T878" s="36"/>
      <c r="U878" s="36"/>
      <c r="V878" s="36"/>
      <c r="W878" s="36"/>
      <c r="X878" s="36"/>
    </row>
    <row r="879" spans="1:24">
      <c r="A879" s="16" t="s">
        <v>539</v>
      </c>
      <c r="B879" s="16" t="s">
        <v>451</v>
      </c>
      <c r="C879" s="16">
        <v>2</v>
      </c>
      <c r="D879" s="16" t="s">
        <v>881</v>
      </c>
      <c r="E879" s="16">
        <v>3</v>
      </c>
      <c r="F879">
        <f t="shared" si="116"/>
        <v>1</v>
      </c>
      <c r="G879" s="36"/>
      <c r="H879" s="36"/>
      <c r="I879" s="36"/>
      <c r="J879" s="36"/>
      <c r="K879" s="36"/>
      <c r="L879" s="36" t="s">
        <v>1299</v>
      </c>
      <c r="M879" s="36"/>
      <c r="N879" s="36"/>
      <c r="O879" s="36"/>
      <c r="P879" s="36"/>
      <c r="Q879" s="36"/>
      <c r="R879" s="36"/>
      <c r="S879" s="36"/>
      <c r="T879" s="36"/>
      <c r="U879" s="36"/>
      <c r="V879" s="36"/>
      <c r="W879" s="36"/>
      <c r="X879" s="36"/>
    </row>
    <row r="880" spans="1:24">
      <c r="A880" s="16" t="s">
        <v>539</v>
      </c>
      <c r="B880" s="16" t="s">
        <v>451</v>
      </c>
      <c r="C880" s="16">
        <v>2</v>
      </c>
      <c r="D880" s="16" t="s">
        <v>880</v>
      </c>
      <c r="E880" s="16">
        <v>4</v>
      </c>
      <c r="F880">
        <f t="shared" si="116"/>
        <v>0</v>
      </c>
      <c r="G880" s="36"/>
      <c r="H880" s="36"/>
      <c r="I880" s="36"/>
      <c r="J880" s="36"/>
      <c r="K880" s="36"/>
      <c r="L880" s="36"/>
      <c r="M880" s="36"/>
      <c r="N880" s="36"/>
      <c r="O880" s="36"/>
      <c r="P880" s="36"/>
      <c r="Q880" s="36"/>
      <c r="R880" s="36"/>
      <c r="S880" s="36"/>
      <c r="T880" s="36"/>
      <c r="U880" s="36"/>
      <c r="V880" s="36"/>
      <c r="W880" s="36"/>
      <c r="X880" s="36"/>
    </row>
    <row r="881" spans="1:24">
      <c r="A881" s="16" t="s">
        <v>539</v>
      </c>
      <c r="B881" s="16" t="s">
        <v>451</v>
      </c>
      <c r="C881" s="16">
        <v>2</v>
      </c>
      <c r="D881" s="16" t="s">
        <v>881</v>
      </c>
      <c r="E881" s="16">
        <v>5</v>
      </c>
      <c r="F881">
        <f t="shared" si="116"/>
        <v>1</v>
      </c>
      <c r="G881" s="36"/>
      <c r="H881" s="36"/>
      <c r="I881" s="36"/>
      <c r="J881" s="36"/>
      <c r="K881" s="36"/>
      <c r="L881" s="36" t="s">
        <v>1299</v>
      </c>
      <c r="M881" s="36"/>
      <c r="N881" s="36"/>
      <c r="O881" s="36"/>
      <c r="P881" s="36"/>
      <c r="Q881" s="36"/>
      <c r="R881" s="36"/>
      <c r="S881" s="36"/>
      <c r="T881" s="36"/>
      <c r="U881" s="36"/>
      <c r="V881" s="36"/>
      <c r="W881" s="36"/>
      <c r="X881" s="36"/>
    </row>
    <row r="882" spans="1:24">
      <c r="A882" s="16" t="s">
        <v>539</v>
      </c>
      <c r="B882" s="16" t="s">
        <v>451</v>
      </c>
      <c r="C882" s="16">
        <v>2</v>
      </c>
      <c r="D882" s="16" t="s">
        <v>881</v>
      </c>
      <c r="E882" s="16">
        <v>6</v>
      </c>
      <c r="F882">
        <f t="shared" si="116"/>
        <v>1</v>
      </c>
      <c r="G882" s="36"/>
      <c r="H882" s="36"/>
      <c r="I882" s="36"/>
      <c r="J882" s="36"/>
      <c r="K882" s="36"/>
      <c r="L882" s="36" t="s">
        <v>1299</v>
      </c>
      <c r="M882" s="36"/>
      <c r="N882" s="36"/>
      <c r="O882" s="36"/>
      <c r="P882" s="36"/>
      <c r="Q882" s="36"/>
      <c r="R882" s="36"/>
      <c r="S882" s="36"/>
      <c r="T882" s="36"/>
      <c r="U882" s="36"/>
      <c r="V882" s="36"/>
      <c r="W882" s="36"/>
      <c r="X882" s="36"/>
    </row>
    <row r="883" spans="1:24">
      <c r="A883" s="16" t="s">
        <v>539</v>
      </c>
      <c r="B883" s="16" t="s">
        <v>451</v>
      </c>
      <c r="C883" s="16">
        <v>2</v>
      </c>
      <c r="D883" s="16" t="s">
        <v>880</v>
      </c>
      <c r="E883" s="16">
        <v>7</v>
      </c>
      <c r="F883">
        <f t="shared" si="116"/>
        <v>1</v>
      </c>
      <c r="G883" s="36"/>
      <c r="H883" s="36"/>
      <c r="I883" s="36"/>
      <c r="J883" s="36"/>
      <c r="K883" s="36"/>
      <c r="L883" s="36" t="s">
        <v>1299</v>
      </c>
      <c r="M883" s="36"/>
      <c r="N883" s="36"/>
      <c r="O883" s="36"/>
      <c r="P883" s="36"/>
      <c r="Q883" s="36"/>
      <c r="R883" s="36"/>
      <c r="S883" s="36"/>
      <c r="T883" s="36"/>
      <c r="U883" s="36"/>
      <c r="V883" s="36"/>
      <c r="W883" s="36"/>
      <c r="X883" s="36"/>
    </row>
    <row r="884" spans="1:24">
      <c r="A884" s="16" t="s">
        <v>539</v>
      </c>
      <c r="B884" s="16" t="s">
        <v>451</v>
      </c>
      <c r="C884" s="16">
        <v>2</v>
      </c>
      <c r="D884" s="16" t="s">
        <v>881</v>
      </c>
      <c r="E884" s="16">
        <v>8</v>
      </c>
      <c r="F884">
        <f t="shared" si="116"/>
        <v>0</v>
      </c>
      <c r="G884" s="36"/>
      <c r="H884" s="36"/>
      <c r="I884" s="36"/>
      <c r="J884" s="36"/>
      <c r="K884" s="36"/>
      <c r="L884" s="36"/>
      <c r="M884" s="36"/>
      <c r="N884" s="36"/>
      <c r="O884" s="36"/>
      <c r="P884" s="36"/>
      <c r="Q884" s="36"/>
      <c r="R884" s="36"/>
      <c r="S884" s="36"/>
      <c r="T884" s="36"/>
      <c r="U884" s="36"/>
      <c r="V884" s="36"/>
      <c r="W884" s="36"/>
      <c r="X884" s="36"/>
    </row>
    <row r="885" spans="1:24">
      <c r="A885" s="16" t="s">
        <v>539</v>
      </c>
      <c r="B885" s="16" t="s">
        <v>451</v>
      </c>
      <c r="C885" s="16">
        <v>2</v>
      </c>
      <c r="D885" s="16" t="s">
        <v>880</v>
      </c>
      <c r="E885" s="16">
        <v>9</v>
      </c>
      <c r="F885">
        <f t="shared" si="116"/>
        <v>0</v>
      </c>
      <c r="G885" s="36"/>
      <c r="H885" s="36"/>
      <c r="I885" s="36"/>
      <c r="J885" s="36"/>
      <c r="K885" s="36"/>
      <c r="L885" s="36"/>
      <c r="M885" s="36"/>
      <c r="N885" s="36"/>
      <c r="O885" s="36"/>
      <c r="P885" s="36"/>
      <c r="Q885" s="36"/>
      <c r="R885" s="36"/>
      <c r="S885" s="36"/>
      <c r="T885" s="36"/>
      <c r="U885" s="36"/>
      <c r="V885" s="36"/>
      <c r="W885" s="36"/>
      <c r="X885" s="36"/>
    </row>
    <row r="886" spans="1:24">
      <c r="A886" s="16" t="s">
        <v>539</v>
      </c>
      <c r="B886" s="16" t="s">
        <v>451</v>
      </c>
      <c r="C886" s="16">
        <v>2</v>
      </c>
      <c r="D886" s="16" t="s">
        <v>880</v>
      </c>
      <c r="E886" s="16">
        <v>10</v>
      </c>
      <c r="F886">
        <f t="shared" si="116"/>
        <v>0</v>
      </c>
      <c r="G886" s="36"/>
      <c r="H886" s="36"/>
      <c r="I886" s="36"/>
      <c r="J886" s="36"/>
      <c r="K886" s="36"/>
      <c r="L886" s="36"/>
      <c r="M886" s="36"/>
      <c r="N886" s="36"/>
      <c r="O886" s="36"/>
      <c r="P886" s="36"/>
      <c r="Q886" s="36"/>
      <c r="R886" s="36"/>
      <c r="S886" s="36"/>
      <c r="T886" s="36"/>
      <c r="U886" s="36"/>
      <c r="V886" s="36"/>
      <c r="W886" s="36"/>
      <c r="X886" s="36"/>
    </row>
    <row r="887" spans="1:24">
      <c r="A887" s="16" t="s">
        <v>539</v>
      </c>
      <c r="B887" s="16" t="s">
        <v>451</v>
      </c>
      <c r="C887" s="16">
        <v>2</v>
      </c>
      <c r="D887" s="16" t="s">
        <v>880</v>
      </c>
      <c r="E887" s="16">
        <v>11</v>
      </c>
      <c r="F887">
        <f t="shared" si="116"/>
        <v>0</v>
      </c>
      <c r="G887" s="36"/>
      <c r="H887" s="36"/>
      <c r="I887" s="36"/>
      <c r="J887" s="36"/>
      <c r="K887" s="36"/>
      <c r="L887" s="36"/>
      <c r="M887" s="36"/>
      <c r="N887" s="36"/>
      <c r="O887" s="36"/>
      <c r="P887" s="36"/>
      <c r="Q887" s="36"/>
      <c r="R887" s="36"/>
      <c r="S887" s="36"/>
      <c r="T887" s="36"/>
      <c r="U887" s="36"/>
      <c r="V887" s="36"/>
      <c r="W887" s="36"/>
      <c r="X887" s="36"/>
    </row>
    <row r="888" spans="1:24">
      <c r="A888" s="16" t="s">
        <v>539</v>
      </c>
      <c r="B888" s="16" t="s">
        <v>451</v>
      </c>
      <c r="C888" s="16">
        <v>3</v>
      </c>
      <c r="D888" s="16" t="s">
        <v>881</v>
      </c>
      <c r="E888" s="16">
        <v>12</v>
      </c>
      <c r="F888">
        <f t="shared" si="116"/>
        <v>1</v>
      </c>
      <c r="G888" s="36"/>
      <c r="H888" s="36"/>
      <c r="I888" s="36"/>
      <c r="J888" s="36"/>
      <c r="K888" s="36"/>
      <c r="L888" s="36" t="s">
        <v>1299</v>
      </c>
      <c r="M888" s="36"/>
      <c r="N888" s="36"/>
      <c r="O888" s="36"/>
      <c r="P888" s="36"/>
      <c r="Q888" s="36"/>
      <c r="R888" s="36"/>
      <c r="S888" s="36"/>
      <c r="T888" s="36"/>
      <c r="U888" s="36"/>
      <c r="V888" s="36"/>
      <c r="W888" s="36"/>
      <c r="X888" s="36"/>
    </row>
    <row r="889" spans="1:24">
      <c r="A889" s="16"/>
      <c r="B889" s="16"/>
      <c r="C889" s="16"/>
      <c r="D889" s="16"/>
      <c r="E889" s="16"/>
      <c r="F889">
        <f t="shared" ref="F889:F890" si="117" xml:space="preserve"> COUNTA(G889:AJ889)</f>
        <v>0</v>
      </c>
      <c r="G889" s="36"/>
      <c r="H889" s="36"/>
      <c r="I889" s="36"/>
      <c r="J889" s="36"/>
      <c r="K889" s="36"/>
      <c r="L889" s="36"/>
      <c r="M889" s="36"/>
      <c r="N889" s="36"/>
      <c r="O889" s="36"/>
      <c r="P889" s="36"/>
      <c r="Q889" s="36"/>
      <c r="R889" s="36"/>
      <c r="S889" s="36"/>
      <c r="T889" s="36"/>
      <c r="U889" s="36"/>
      <c r="V889" s="36"/>
      <c r="W889" s="36"/>
      <c r="X889" s="36"/>
    </row>
    <row r="890" spans="1:24">
      <c r="A890" s="16" t="s">
        <v>539</v>
      </c>
      <c r="B890" s="16" t="s">
        <v>435</v>
      </c>
      <c r="C890" s="16">
        <v>0</v>
      </c>
      <c r="D890" s="16">
        <v>3</v>
      </c>
      <c r="E890" s="16"/>
      <c r="F890">
        <f t="shared" si="117"/>
        <v>0</v>
      </c>
      <c r="G890" s="36"/>
      <c r="H890" s="36"/>
      <c r="I890" s="36"/>
      <c r="J890" s="36"/>
      <c r="K890" s="36"/>
      <c r="L890" s="36"/>
      <c r="M890" s="36"/>
      <c r="N890" s="36"/>
      <c r="O890" s="36"/>
      <c r="P890" s="36"/>
      <c r="Q890" s="36"/>
      <c r="R890" s="36"/>
      <c r="S890" s="36"/>
      <c r="T890" s="36"/>
      <c r="U890" s="36"/>
      <c r="V890" s="36"/>
      <c r="W890" s="36"/>
      <c r="X890" s="36"/>
    </row>
    <row r="891" spans="1:24">
      <c r="A891" s="16" t="s">
        <v>539</v>
      </c>
      <c r="B891" s="16" t="s">
        <v>435</v>
      </c>
      <c r="C891" s="16">
        <v>2</v>
      </c>
      <c r="D891" s="16" t="s">
        <v>880</v>
      </c>
      <c r="E891" s="16">
        <v>1</v>
      </c>
      <c r="F891">
        <f t="shared" ref="F891:F900" si="118" xml:space="preserve"> COUNTA(G891:AJ891)</f>
        <v>0</v>
      </c>
      <c r="G891" s="36"/>
      <c r="H891" s="36"/>
      <c r="I891" s="36"/>
      <c r="J891" s="36"/>
      <c r="K891" s="36"/>
      <c r="L891" s="36"/>
      <c r="M891" s="36"/>
      <c r="N891" s="36"/>
      <c r="O891" s="36"/>
      <c r="P891" s="36"/>
      <c r="Q891" s="36"/>
      <c r="R891" s="36"/>
      <c r="S891" s="36"/>
      <c r="T891" s="36"/>
      <c r="U891" s="36"/>
      <c r="V891" s="36"/>
      <c r="W891" s="36"/>
      <c r="X891" s="36"/>
    </row>
    <row r="892" spans="1:24">
      <c r="A892" s="16" t="s">
        <v>539</v>
      </c>
      <c r="B892" s="16" t="s">
        <v>435</v>
      </c>
      <c r="C892" s="16">
        <v>2</v>
      </c>
      <c r="D892" s="16" t="s">
        <v>881</v>
      </c>
      <c r="E892" s="16">
        <v>2</v>
      </c>
      <c r="F892">
        <f t="shared" si="118"/>
        <v>0</v>
      </c>
      <c r="G892" s="36"/>
      <c r="H892" s="36"/>
      <c r="I892" s="36"/>
      <c r="J892" s="36"/>
      <c r="K892" s="36"/>
      <c r="L892" s="36"/>
      <c r="M892" s="36"/>
      <c r="N892" s="36"/>
      <c r="O892" s="36"/>
      <c r="P892" s="36"/>
      <c r="Q892" s="36"/>
      <c r="R892" s="36"/>
      <c r="S892" s="36"/>
      <c r="T892" s="36"/>
      <c r="U892" s="36"/>
      <c r="V892" s="36"/>
      <c r="W892" s="36"/>
      <c r="X892" s="36"/>
    </row>
    <row r="893" spans="1:24">
      <c r="A893" s="16" t="s">
        <v>539</v>
      </c>
      <c r="B893" s="16" t="s">
        <v>435</v>
      </c>
      <c r="C893" s="16">
        <v>2</v>
      </c>
      <c r="D893" s="16" t="s">
        <v>880</v>
      </c>
      <c r="E893" s="16">
        <v>3</v>
      </c>
      <c r="F893">
        <f t="shared" si="118"/>
        <v>1</v>
      </c>
      <c r="G893" s="36"/>
      <c r="H893" s="36"/>
      <c r="I893" s="36"/>
      <c r="J893" s="36"/>
      <c r="K893" s="36"/>
      <c r="L893" s="36" t="s">
        <v>1299</v>
      </c>
      <c r="M893" s="36"/>
      <c r="N893" s="36"/>
      <c r="O893" s="36"/>
      <c r="P893" s="36"/>
      <c r="Q893" s="36"/>
      <c r="R893" s="36"/>
      <c r="S893" s="36"/>
      <c r="T893" s="36"/>
      <c r="U893" s="36"/>
      <c r="V893" s="36"/>
      <c r="W893" s="36"/>
      <c r="X893" s="36"/>
    </row>
    <row r="894" spans="1:24">
      <c r="A894" s="16" t="s">
        <v>539</v>
      </c>
      <c r="B894" s="16" t="s">
        <v>435</v>
      </c>
      <c r="C894" s="16">
        <v>2</v>
      </c>
      <c r="D894" s="16" t="s">
        <v>881</v>
      </c>
      <c r="E894" s="16">
        <v>4</v>
      </c>
      <c r="F894">
        <f t="shared" si="118"/>
        <v>1</v>
      </c>
      <c r="G894" s="36"/>
      <c r="H894" s="36"/>
      <c r="I894" s="36"/>
      <c r="J894" s="36"/>
      <c r="K894" s="36"/>
      <c r="L894" s="36" t="s">
        <v>1299</v>
      </c>
      <c r="M894" s="36"/>
      <c r="N894" s="36"/>
      <c r="O894" s="36"/>
      <c r="P894" s="36"/>
      <c r="Q894" s="36"/>
      <c r="R894" s="36"/>
      <c r="S894" s="36"/>
      <c r="T894" s="36"/>
      <c r="U894" s="36"/>
      <c r="V894" s="36"/>
      <c r="W894" s="36"/>
      <c r="X894" s="36"/>
    </row>
    <row r="895" spans="1:24">
      <c r="A895" s="16" t="s">
        <v>539</v>
      </c>
      <c r="B895" s="16" t="s">
        <v>435</v>
      </c>
      <c r="C895" s="16">
        <v>2</v>
      </c>
      <c r="D895" s="16" t="s">
        <v>880</v>
      </c>
      <c r="E895" s="16">
        <v>5</v>
      </c>
      <c r="F895">
        <f t="shared" si="118"/>
        <v>1</v>
      </c>
      <c r="G895" s="36"/>
      <c r="H895" s="36"/>
      <c r="I895" s="36"/>
      <c r="J895" s="36"/>
      <c r="K895" s="36"/>
      <c r="L895" s="36" t="s">
        <v>1299</v>
      </c>
      <c r="M895" s="36"/>
      <c r="N895" s="36"/>
      <c r="O895" s="36"/>
      <c r="P895" s="36"/>
      <c r="Q895" s="36"/>
      <c r="R895" s="36"/>
      <c r="S895" s="36"/>
      <c r="T895" s="36"/>
      <c r="U895" s="36"/>
      <c r="V895" s="36"/>
      <c r="W895" s="36"/>
      <c r="X895" s="36"/>
    </row>
    <row r="896" spans="1:24">
      <c r="A896" s="16" t="s">
        <v>539</v>
      </c>
      <c r="B896" s="16" t="s">
        <v>435</v>
      </c>
      <c r="C896" s="16">
        <v>2</v>
      </c>
      <c r="D896" s="16" t="s">
        <v>881</v>
      </c>
      <c r="E896" s="16">
        <v>6</v>
      </c>
      <c r="F896">
        <f t="shared" si="118"/>
        <v>1</v>
      </c>
      <c r="G896" s="36"/>
      <c r="H896" s="36"/>
      <c r="I896" s="36"/>
      <c r="J896" s="36"/>
      <c r="K896" s="36"/>
      <c r="L896" s="36" t="s">
        <v>1299</v>
      </c>
      <c r="M896" s="36"/>
      <c r="N896" s="36"/>
      <c r="O896" s="36"/>
      <c r="P896" s="36"/>
      <c r="Q896" s="36"/>
      <c r="R896" s="36"/>
      <c r="S896" s="36"/>
      <c r="T896" s="36"/>
      <c r="U896" s="36"/>
      <c r="V896" s="36"/>
      <c r="W896" s="36"/>
      <c r="X896" s="36"/>
    </row>
    <row r="897" spans="1:24">
      <c r="A897" s="16" t="s">
        <v>539</v>
      </c>
      <c r="B897" s="16" t="s">
        <v>435</v>
      </c>
      <c r="C897" s="16">
        <v>2</v>
      </c>
      <c r="D897" s="16" t="s">
        <v>881</v>
      </c>
      <c r="E897" s="16">
        <v>7</v>
      </c>
      <c r="F897">
        <f t="shared" si="118"/>
        <v>0</v>
      </c>
      <c r="G897" s="36"/>
      <c r="H897" s="36"/>
      <c r="I897" s="36"/>
      <c r="J897" s="36"/>
      <c r="K897" s="36"/>
      <c r="L897" s="36"/>
      <c r="M897" s="36"/>
      <c r="N897" s="36"/>
      <c r="O897" s="36"/>
      <c r="P897" s="36"/>
      <c r="Q897" s="36"/>
      <c r="R897" s="36"/>
      <c r="S897" s="36"/>
      <c r="T897" s="36"/>
      <c r="U897" s="36"/>
      <c r="V897" s="36"/>
      <c r="W897" s="36"/>
      <c r="X897" s="36"/>
    </row>
    <row r="898" spans="1:24">
      <c r="A898" s="16" t="s">
        <v>539</v>
      </c>
      <c r="B898" s="16" t="s">
        <v>435</v>
      </c>
      <c r="C898" s="16">
        <v>3</v>
      </c>
      <c r="D898" s="16" t="s">
        <v>880</v>
      </c>
      <c r="E898" s="16">
        <v>8</v>
      </c>
      <c r="F898">
        <f t="shared" si="118"/>
        <v>1</v>
      </c>
      <c r="G898" s="36"/>
      <c r="H898" s="36"/>
      <c r="I898" s="36"/>
      <c r="J898" s="36"/>
      <c r="K898" s="36"/>
      <c r="L898" s="36" t="s">
        <v>1299</v>
      </c>
      <c r="M898" s="36"/>
      <c r="N898" s="36"/>
      <c r="O898" s="36"/>
      <c r="P898" s="36"/>
      <c r="Q898" s="36"/>
      <c r="R898" s="36"/>
      <c r="S898" s="36"/>
      <c r="T898" s="36"/>
      <c r="U898" s="36"/>
      <c r="V898" s="36"/>
      <c r="W898" s="36"/>
      <c r="X898" s="36"/>
    </row>
    <row r="899" spans="1:24">
      <c r="A899" s="16" t="s">
        <v>539</v>
      </c>
      <c r="B899" s="16" t="s">
        <v>435</v>
      </c>
      <c r="C899" s="16">
        <v>3</v>
      </c>
      <c r="D899" s="16" t="s">
        <v>880</v>
      </c>
      <c r="E899" s="16">
        <v>9</v>
      </c>
      <c r="F899">
        <f t="shared" si="118"/>
        <v>0</v>
      </c>
      <c r="G899" s="36"/>
      <c r="H899" s="36"/>
      <c r="I899" s="36"/>
      <c r="J899" s="36"/>
      <c r="K899" s="36"/>
      <c r="L899" s="36"/>
      <c r="M899" s="36"/>
      <c r="N899" s="36"/>
      <c r="O899" s="36"/>
      <c r="P899" s="36"/>
      <c r="Q899" s="36"/>
      <c r="R899" s="36"/>
      <c r="S899" s="36"/>
      <c r="T899" s="36"/>
      <c r="U899" s="36"/>
      <c r="V899" s="36"/>
      <c r="W899" s="36"/>
      <c r="X899" s="36"/>
    </row>
    <row r="900" spans="1:24">
      <c r="A900" s="16" t="s">
        <v>539</v>
      </c>
      <c r="B900" s="16" t="s">
        <v>435</v>
      </c>
      <c r="C900" s="16">
        <v>3</v>
      </c>
      <c r="D900" s="16" t="s">
        <v>880</v>
      </c>
      <c r="E900" s="16">
        <v>10</v>
      </c>
      <c r="F900">
        <f t="shared" si="118"/>
        <v>1</v>
      </c>
      <c r="G900" s="36"/>
      <c r="H900" s="36"/>
      <c r="I900" s="36"/>
      <c r="J900" s="36"/>
      <c r="K900" s="36"/>
      <c r="L900" s="36" t="s">
        <v>1299</v>
      </c>
      <c r="M900" s="36"/>
      <c r="N900" s="36"/>
      <c r="O900" s="36"/>
      <c r="P900" s="36"/>
      <c r="Q900" s="36"/>
      <c r="R900" s="36"/>
      <c r="S900" s="36"/>
      <c r="T900" s="36"/>
      <c r="U900" s="36"/>
      <c r="V900" s="36"/>
      <c r="W900" s="36"/>
      <c r="X900" s="36"/>
    </row>
    <row r="901" spans="1:24">
      <c r="A901" s="16"/>
      <c r="B901" s="16"/>
      <c r="C901" s="16"/>
      <c r="D901" s="16"/>
      <c r="E901" s="16"/>
      <c r="F901">
        <f t="shared" ref="F901:F902" si="119" xml:space="preserve"> COUNTA(G901:AJ901)</f>
        <v>0</v>
      </c>
      <c r="G901" s="36"/>
      <c r="H901" s="36"/>
      <c r="I901" s="36"/>
      <c r="J901" s="36"/>
      <c r="K901" s="36"/>
      <c r="L901" s="36"/>
      <c r="M901" s="36"/>
      <c r="N901" s="36"/>
      <c r="O901" s="36"/>
      <c r="P901" s="36"/>
      <c r="Q901" s="36"/>
      <c r="R901" s="36"/>
      <c r="S901" s="36"/>
      <c r="T901" s="36"/>
      <c r="U901" s="36"/>
      <c r="V901" s="36"/>
      <c r="W901" s="36"/>
      <c r="X901" s="36"/>
    </row>
    <row r="902" spans="1:24">
      <c r="A902" s="16" t="s">
        <v>539</v>
      </c>
      <c r="B902" s="16" t="s">
        <v>363</v>
      </c>
      <c r="C902" s="16">
        <v>1</v>
      </c>
      <c r="D902" s="16">
        <v>2</v>
      </c>
      <c r="E902" s="16"/>
      <c r="F902">
        <f t="shared" si="119"/>
        <v>0</v>
      </c>
      <c r="G902" s="36"/>
      <c r="H902" s="36"/>
      <c r="I902" s="36"/>
      <c r="J902" s="36"/>
      <c r="K902" s="36"/>
      <c r="L902" s="36"/>
      <c r="M902" s="36"/>
      <c r="N902" s="36"/>
      <c r="O902" s="36"/>
      <c r="P902" s="36"/>
      <c r="Q902" s="36"/>
      <c r="R902" s="36"/>
      <c r="S902" s="36"/>
      <c r="T902" s="36"/>
      <c r="U902" s="36"/>
      <c r="V902" s="36"/>
      <c r="W902" s="36"/>
      <c r="X902" s="36"/>
    </row>
    <row r="903" spans="1:24">
      <c r="A903" s="16" t="s">
        <v>539</v>
      </c>
      <c r="B903" s="16" t="s">
        <v>363</v>
      </c>
      <c r="C903" s="16">
        <v>1</v>
      </c>
      <c r="D903" s="16" t="s">
        <v>880</v>
      </c>
      <c r="E903" s="16">
        <v>1</v>
      </c>
      <c r="F903">
        <f t="shared" ref="F903:F928" si="120" xml:space="preserve"> COUNTA(G903:AJ903)</f>
        <v>1</v>
      </c>
      <c r="G903" s="36"/>
      <c r="H903" s="36"/>
      <c r="I903" s="36"/>
      <c r="J903" s="36"/>
      <c r="K903" s="36"/>
      <c r="L903" s="36" t="s">
        <v>1299</v>
      </c>
      <c r="M903" s="36"/>
      <c r="N903" s="36"/>
      <c r="O903" s="36"/>
      <c r="P903" s="36"/>
      <c r="Q903" s="36"/>
      <c r="R903" s="36"/>
      <c r="S903" s="36"/>
      <c r="T903" s="36"/>
      <c r="U903" s="36"/>
      <c r="V903" s="36"/>
      <c r="W903" s="36"/>
      <c r="X903" s="36"/>
    </row>
    <row r="904" spans="1:24">
      <c r="A904" s="16" t="s">
        <v>539</v>
      </c>
      <c r="B904" s="16" t="s">
        <v>363</v>
      </c>
      <c r="C904" s="16">
        <v>2</v>
      </c>
      <c r="D904" s="16" t="s">
        <v>880</v>
      </c>
      <c r="E904" s="16">
        <v>2</v>
      </c>
      <c r="F904">
        <f t="shared" si="120"/>
        <v>1</v>
      </c>
      <c r="G904" s="36"/>
      <c r="H904" s="36"/>
      <c r="I904" s="36"/>
      <c r="J904" s="36"/>
      <c r="K904" s="36"/>
      <c r="L904" s="36" t="s">
        <v>1299</v>
      </c>
      <c r="M904" s="36"/>
      <c r="N904" s="36"/>
      <c r="O904" s="36"/>
      <c r="P904" s="36"/>
      <c r="Q904" s="36"/>
      <c r="R904" s="36"/>
      <c r="S904" s="36"/>
      <c r="T904" s="36"/>
      <c r="U904" s="36"/>
      <c r="V904" s="36"/>
      <c r="W904" s="36"/>
      <c r="X904" s="36"/>
    </row>
    <row r="905" spans="1:24">
      <c r="A905" s="16" t="s">
        <v>539</v>
      </c>
      <c r="B905" s="16" t="s">
        <v>363</v>
      </c>
      <c r="C905" s="16">
        <v>2</v>
      </c>
      <c r="D905" s="16" t="s">
        <v>880</v>
      </c>
      <c r="E905" s="16">
        <v>3</v>
      </c>
      <c r="F905">
        <f t="shared" si="120"/>
        <v>1</v>
      </c>
      <c r="G905" s="36"/>
      <c r="H905" s="36"/>
      <c r="I905" s="36"/>
      <c r="J905" s="36"/>
      <c r="K905" s="36"/>
      <c r="L905" s="36" t="s">
        <v>1299</v>
      </c>
      <c r="M905" s="36"/>
      <c r="N905" s="36"/>
      <c r="O905" s="36"/>
      <c r="P905" s="36"/>
      <c r="Q905" s="36"/>
      <c r="R905" s="36"/>
      <c r="S905" s="36"/>
      <c r="T905" s="36"/>
      <c r="U905" s="36"/>
      <c r="V905" s="36"/>
      <c r="W905" s="36"/>
      <c r="X905" s="36"/>
    </row>
    <row r="906" spans="1:24">
      <c r="A906" s="16" t="s">
        <v>539</v>
      </c>
      <c r="B906" s="16" t="s">
        <v>363</v>
      </c>
      <c r="C906" s="16">
        <v>3</v>
      </c>
      <c r="D906" s="16" t="s">
        <v>880</v>
      </c>
      <c r="E906" s="16">
        <v>4</v>
      </c>
      <c r="F906">
        <f t="shared" si="120"/>
        <v>1</v>
      </c>
      <c r="G906" s="36"/>
      <c r="H906" s="36"/>
      <c r="I906" s="36"/>
      <c r="J906" s="36"/>
      <c r="K906" s="36"/>
      <c r="L906" s="36" t="s">
        <v>1299</v>
      </c>
      <c r="M906" s="36"/>
      <c r="N906" s="36"/>
      <c r="O906" s="36"/>
      <c r="P906" s="36"/>
      <c r="Q906" s="36"/>
      <c r="R906" s="36"/>
      <c r="S906" s="36"/>
      <c r="T906" s="36"/>
      <c r="U906" s="36"/>
      <c r="V906" s="36"/>
      <c r="W906" s="36"/>
      <c r="X906" s="36"/>
    </row>
    <row r="907" spans="1:24">
      <c r="A907" s="16" t="s">
        <v>539</v>
      </c>
      <c r="B907" s="16" t="s">
        <v>363</v>
      </c>
      <c r="C907" s="16">
        <v>3</v>
      </c>
      <c r="D907" s="16" t="s">
        <v>880</v>
      </c>
      <c r="E907" s="16">
        <v>5</v>
      </c>
      <c r="F907">
        <f t="shared" si="120"/>
        <v>0</v>
      </c>
      <c r="G907" s="36"/>
      <c r="H907" s="36"/>
      <c r="I907" s="36"/>
      <c r="J907" s="36"/>
      <c r="K907" s="36"/>
      <c r="L907" s="36"/>
      <c r="M907" s="36"/>
      <c r="N907" s="36"/>
      <c r="O907" s="36"/>
      <c r="P907" s="36"/>
      <c r="Q907" s="36"/>
      <c r="R907" s="36"/>
      <c r="S907" s="36"/>
      <c r="T907" s="36"/>
      <c r="U907" s="36"/>
      <c r="V907" s="36"/>
      <c r="W907" s="36"/>
      <c r="X907" s="36"/>
    </row>
    <row r="908" spans="1:24">
      <c r="A908" s="16" t="s">
        <v>539</v>
      </c>
      <c r="B908" s="16" t="s">
        <v>363</v>
      </c>
      <c r="C908" s="16">
        <v>3</v>
      </c>
      <c r="D908" s="16" t="s">
        <v>880</v>
      </c>
      <c r="E908" s="16">
        <v>6</v>
      </c>
      <c r="F908">
        <f t="shared" si="120"/>
        <v>1</v>
      </c>
      <c r="G908" s="36"/>
      <c r="H908" s="36"/>
      <c r="I908" s="36"/>
      <c r="J908" s="36"/>
      <c r="K908" s="36"/>
      <c r="L908" s="36" t="s">
        <v>1299</v>
      </c>
      <c r="M908" s="36"/>
      <c r="N908" s="36"/>
      <c r="O908" s="36"/>
      <c r="P908" s="36"/>
      <c r="Q908" s="36"/>
      <c r="R908" s="36"/>
      <c r="S908" s="36"/>
      <c r="T908" s="36"/>
      <c r="U908" s="36"/>
      <c r="V908" s="36"/>
      <c r="W908" s="36"/>
      <c r="X908" s="36"/>
    </row>
    <row r="909" spans="1:24">
      <c r="A909" s="16"/>
      <c r="B909" s="16"/>
      <c r="C909" s="16"/>
      <c r="D909" s="16"/>
      <c r="E909" s="16"/>
      <c r="F909">
        <f t="shared" si="120"/>
        <v>0</v>
      </c>
      <c r="G909" s="36"/>
      <c r="H909" s="36"/>
      <c r="I909" s="36"/>
      <c r="J909" s="36"/>
      <c r="K909" s="36"/>
      <c r="L909" s="36"/>
      <c r="M909" s="36"/>
      <c r="N909" s="36"/>
      <c r="O909" s="36"/>
      <c r="P909" s="36"/>
      <c r="Q909" s="36"/>
      <c r="R909" s="36"/>
      <c r="S909" s="36"/>
      <c r="T909" s="36"/>
      <c r="U909" s="36"/>
      <c r="V909" s="36"/>
      <c r="W909" s="36"/>
      <c r="X909" s="36"/>
    </row>
    <row r="910" spans="1:24">
      <c r="A910" s="16" t="s">
        <v>539</v>
      </c>
      <c r="B910" s="16" t="s">
        <v>638</v>
      </c>
      <c r="C910" s="16">
        <v>0</v>
      </c>
      <c r="D910" s="16">
        <v>0</v>
      </c>
      <c r="E910" s="16"/>
      <c r="F910">
        <f t="shared" si="120"/>
        <v>0</v>
      </c>
      <c r="G910" s="36"/>
      <c r="H910" s="36"/>
      <c r="I910" s="36"/>
      <c r="J910" s="36"/>
      <c r="K910" s="36"/>
      <c r="L910" s="36"/>
      <c r="M910" s="36"/>
      <c r="N910" s="36"/>
      <c r="O910" s="36"/>
      <c r="P910" s="36"/>
      <c r="Q910" s="36"/>
      <c r="R910" s="36"/>
      <c r="S910" s="36"/>
      <c r="T910" s="36"/>
      <c r="U910" s="36"/>
      <c r="V910" s="36"/>
      <c r="W910" s="36"/>
      <c r="X910" s="36"/>
    </row>
    <row r="911" spans="1:24">
      <c r="A911" s="16" t="s">
        <v>539</v>
      </c>
      <c r="B911" s="16" t="s">
        <v>638</v>
      </c>
      <c r="C911" s="16">
        <v>3</v>
      </c>
      <c r="D911" s="16" t="s">
        <v>881</v>
      </c>
      <c r="E911" s="16">
        <v>1</v>
      </c>
      <c r="F911">
        <f t="shared" si="120"/>
        <v>1</v>
      </c>
      <c r="G911" s="36"/>
      <c r="H911" s="36"/>
      <c r="I911" s="36"/>
      <c r="J911" s="36"/>
      <c r="K911" s="36"/>
      <c r="L911" s="36" t="s">
        <v>1299</v>
      </c>
      <c r="M911" s="36"/>
      <c r="N911" s="36"/>
      <c r="O911" s="36"/>
      <c r="P911" s="36"/>
      <c r="Q911" s="36"/>
      <c r="R911" s="36"/>
      <c r="S911" s="36"/>
      <c r="T911" s="36"/>
      <c r="U911" s="36"/>
      <c r="V911" s="36"/>
      <c r="W911" s="36"/>
      <c r="X911" s="36"/>
    </row>
    <row r="912" spans="1:24">
      <c r="A912" s="16" t="s">
        <v>539</v>
      </c>
      <c r="B912" s="16" t="s">
        <v>638</v>
      </c>
      <c r="C912" s="16">
        <v>3</v>
      </c>
      <c r="D912" s="16" t="s">
        <v>880</v>
      </c>
      <c r="E912" s="16">
        <v>2</v>
      </c>
      <c r="F912">
        <f t="shared" si="120"/>
        <v>1</v>
      </c>
      <c r="G912" s="36"/>
      <c r="H912" s="36"/>
      <c r="I912" s="36"/>
      <c r="J912" s="36"/>
      <c r="K912" s="36"/>
      <c r="L912" s="36" t="s">
        <v>1299</v>
      </c>
      <c r="M912" s="36"/>
      <c r="N912" s="36"/>
      <c r="O912" s="36"/>
      <c r="P912" s="36"/>
      <c r="Q912" s="36"/>
      <c r="R912" s="36"/>
      <c r="S912" s="36"/>
      <c r="T912" s="36"/>
      <c r="U912" s="36"/>
      <c r="V912" s="36"/>
      <c r="W912" s="36"/>
      <c r="X912" s="36"/>
    </row>
    <row r="913" spans="1:24">
      <c r="A913" s="16" t="s">
        <v>539</v>
      </c>
      <c r="B913" s="16" t="s">
        <v>638</v>
      </c>
      <c r="C913" s="16">
        <v>3</v>
      </c>
      <c r="D913" s="16" t="s">
        <v>881</v>
      </c>
      <c r="E913" s="16">
        <v>3</v>
      </c>
      <c r="F913">
        <f t="shared" si="120"/>
        <v>0</v>
      </c>
      <c r="G913" s="36"/>
      <c r="H913" s="36"/>
      <c r="I913" s="36"/>
      <c r="J913" s="36"/>
      <c r="K913" s="36"/>
      <c r="L913" s="36"/>
      <c r="M913" s="36"/>
      <c r="N913" s="36"/>
      <c r="O913" s="36"/>
      <c r="P913" s="36"/>
      <c r="Q913" s="36"/>
      <c r="R913" s="36"/>
      <c r="S913" s="36"/>
      <c r="T913" s="36"/>
      <c r="U913" s="36"/>
      <c r="V913" s="36"/>
      <c r="W913" s="36"/>
      <c r="X913" s="36"/>
    </row>
    <row r="914" spans="1:24">
      <c r="A914" s="16" t="s">
        <v>539</v>
      </c>
      <c r="B914" s="16" t="s">
        <v>638</v>
      </c>
      <c r="C914" s="16">
        <v>3</v>
      </c>
      <c r="D914" s="16" t="s">
        <v>881</v>
      </c>
      <c r="E914" s="16">
        <v>4</v>
      </c>
      <c r="F914">
        <f t="shared" si="120"/>
        <v>0</v>
      </c>
      <c r="G914" s="36"/>
      <c r="H914" s="36"/>
      <c r="I914" s="36"/>
      <c r="J914" s="36"/>
      <c r="K914" s="36"/>
      <c r="L914" s="36"/>
      <c r="M914" s="36"/>
      <c r="N914" s="36"/>
      <c r="O914" s="36"/>
      <c r="P914" s="36"/>
      <c r="Q914" s="36"/>
      <c r="R914" s="36"/>
      <c r="S914" s="36"/>
      <c r="T914" s="36"/>
      <c r="U914" s="36"/>
      <c r="V914" s="36"/>
      <c r="W914" s="36"/>
      <c r="X914" s="36"/>
    </row>
    <row r="915" spans="1:24">
      <c r="A915" s="16" t="s">
        <v>539</v>
      </c>
      <c r="B915" s="16" t="s">
        <v>638</v>
      </c>
      <c r="C915" s="16">
        <v>3</v>
      </c>
      <c r="D915" s="16" t="s">
        <v>880</v>
      </c>
      <c r="E915" s="16">
        <v>5</v>
      </c>
      <c r="F915">
        <f t="shared" si="120"/>
        <v>1</v>
      </c>
      <c r="G915" s="36"/>
      <c r="H915" s="36"/>
      <c r="I915" s="36"/>
      <c r="J915" s="36"/>
      <c r="K915" s="36"/>
      <c r="L915" s="36" t="s">
        <v>1299</v>
      </c>
      <c r="M915" s="36"/>
      <c r="N915" s="36"/>
      <c r="O915" s="36"/>
      <c r="P915" s="36"/>
      <c r="Q915" s="36"/>
      <c r="R915" s="36"/>
      <c r="S915" s="36"/>
      <c r="T915" s="36"/>
      <c r="U915" s="36"/>
      <c r="V915" s="36"/>
      <c r="W915" s="36"/>
      <c r="X915" s="36"/>
    </row>
    <row r="916" spans="1:24">
      <c r="A916" s="16" t="s">
        <v>539</v>
      </c>
      <c r="B916" s="16" t="s">
        <v>638</v>
      </c>
      <c r="C916" s="16">
        <v>3</v>
      </c>
      <c r="D916" s="16" t="s">
        <v>880</v>
      </c>
      <c r="E916" s="16">
        <v>6</v>
      </c>
      <c r="F916">
        <f t="shared" si="120"/>
        <v>1</v>
      </c>
      <c r="G916" s="36"/>
      <c r="H916" s="36"/>
      <c r="I916" s="36"/>
      <c r="J916" s="36"/>
      <c r="K916" s="36"/>
      <c r="L916" s="36" t="s">
        <v>1299</v>
      </c>
      <c r="M916" s="36"/>
      <c r="N916" s="36"/>
      <c r="O916" s="36"/>
      <c r="P916" s="36"/>
      <c r="Q916" s="36"/>
      <c r="R916" s="36"/>
      <c r="S916" s="36"/>
      <c r="T916" s="36"/>
      <c r="U916" s="36"/>
      <c r="V916" s="36"/>
      <c r="W916" s="36"/>
      <c r="X916" s="36"/>
    </row>
    <row r="917" spans="1:24">
      <c r="A917" s="16" t="s">
        <v>539</v>
      </c>
      <c r="B917" s="16" t="s">
        <v>638</v>
      </c>
      <c r="C917" s="16">
        <v>3</v>
      </c>
      <c r="D917" s="16" t="s">
        <v>880</v>
      </c>
      <c r="E917" s="16">
        <v>7</v>
      </c>
      <c r="F917">
        <f t="shared" si="120"/>
        <v>0</v>
      </c>
      <c r="G917" s="36"/>
      <c r="H917" s="36"/>
      <c r="I917" s="36"/>
      <c r="J917" s="36"/>
      <c r="K917" s="36"/>
      <c r="L917" s="36"/>
      <c r="M917" s="36"/>
      <c r="N917" s="36"/>
      <c r="O917" s="36"/>
      <c r="P917" s="36"/>
      <c r="Q917" s="36"/>
      <c r="R917" s="36"/>
      <c r="S917" s="36"/>
      <c r="T917" s="36"/>
      <c r="U917" s="36"/>
      <c r="V917" s="36"/>
      <c r="W917" s="36"/>
      <c r="X917" s="36"/>
    </row>
    <row r="918" spans="1:24">
      <c r="A918" s="16"/>
      <c r="B918" s="16"/>
      <c r="C918" s="16"/>
      <c r="D918" s="16"/>
      <c r="E918" s="16"/>
      <c r="F918">
        <f t="shared" si="120"/>
        <v>0</v>
      </c>
      <c r="G918" s="36"/>
      <c r="H918" s="36"/>
      <c r="I918" s="36"/>
      <c r="J918" s="36"/>
      <c r="K918" s="36"/>
      <c r="L918" s="36"/>
      <c r="M918" s="36"/>
      <c r="N918" s="36"/>
      <c r="O918" s="36"/>
      <c r="P918" s="36"/>
      <c r="Q918" s="36"/>
      <c r="R918" s="36"/>
      <c r="S918" s="36"/>
      <c r="T918" s="36"/>
      <c r="U918" s="36"/>
      <c r="V918" s="36"/>
      <c r="W918" s="36"/>
      <c r="X918" s="36"/>
    </row>
    <row r="919" spans="1:24">
      <c r="A919" s="16" t="s">
        <v>539</v>
      </c>
      <c r="B919" s="16" t="s">
        <v>280</v>
      </c>
      <c r="C919" s="16">
        <v>0</v>
      </c>
      <c r="D919" s="16">
        <v>0</v>
      </c>
      <c r="E919" s="16"/>
      <c r="F919">
        <f t="shared" si="120"/>
        <v>0</v>
      </c>
      <c r="G919" s="36"/>
      <c r="H919" s="36"/>
      <c r="I919" s="36"/>
      <c r="J919" s="36"/>
      <c r="K919" s="36"/>
      <c r="L919" s="36"/>
      <c r="M919" s="36"/>
      <c r="N919" s="36"/>
      <c r="O919" s="36"/>
      <c r="P919" s="36"/>
      <c r="Q919" s="36"/>
      <c r="R919" s="36"/>
      <c r="S919" s="36"/>
      <c r="T919" s="36"/>
      <c r="U919" s="36"/>
      <c r="V919" s="36"/>
      <c r="W919" s="36"/>
      <c r="X919" s="36"/>
    </row>
    <row r="920" spans="1:24">
      <c r="A920" s="16" t="s">
        <v>539</v>
      </c>
      <c r="B920" s="16" t="s">
        <v>280</v>
      </c>
      <c r="C920" s="16">
        <v>3</v>
      </c>
      <c r="D920" s="16" t="s">
        <v>880</v>
      </c>
      <c r="E920" s="16">
        <v>1</v>
      </c>
      <c r="F920">
        <f t="shared" si="120"/>
        <v>0</v>
      </c>
      <c r="G920" s="36"/>
      <c r="H920" s="36"/>
      <c r="I920" s="36"/>
      <c r="J920" s="36"/>
      <c r="K920" s="36"/>
      <c r="L920" s="36"/>
      <c r="M920" s="36"/>
      <c r="N920" s="36"/>
      <c r="O920" s="36"/>
      <c r="P920" s="36"/>
      <c r="Q920" s="36"/>
      <c r="R920" s="36"/>
      <c r="S920" s="36"/>
      <c r="T920" s="36"/>
      <c r="U920" s="36"/>
      <c r="V920" s="36"/>
      <c r="W920" s="36"/>
      <c r="X920" s="36"/>
    </row>
    <row r="921" spans="1:24">
      <c r="A921" s="16" t="s">
        <v>539</v>
      </c>
      <c r="B921" s="16" t="s">
        <v>280</v>
      </c>
      <c r="C921" s="16">
        <v>3</v>
      </c>
      <c r="D921" s="16" t="s">
        <v>880</v>
      </c>
      <c r="E921" s="16">
        <v>2</v>
      </c>
      <c r="F921">
        <f t="shared" si="120"/>
        <v>0</v>
      </c>
      <c r="G921" s="36"/>
      <c r="H921" s="36"/>
      <c r="I921" s="36"/>
      <c r="J921" s="36"/>
      <c r="K921" s="36"/>
      <c r="L921" s="36"/>
      <c r="M921" s="36"/>
      <c r="N921" s="36"/>
      <c r="O921" s="36"/>
      <c r="P921" s="36"/>
      <c r="Q921" s="36"/>
      <c r="R921" s="36"/>
      <c r="S921" s="36"/>
      <c r="T921" s="36"/>
      <c r="U921" s="36"/>
      <c r="V921" s="36"/>
      <c r="W921" s="36"/>
      <c r="X921" s="36"/>
    </row>
    <row r="922" spans="1:24">
      <c r="A922" s="16" t="s">
        <v>539</v>
      </c>
      <c r="B922" s="16" t="s">
        <v>280</v>
      </c>
      <c r="C922" s="16">
        <v>3</v>
      </c>
      <c r="D922" s="16" t="s">
        <v>881</v>
      </c>
      <c r="E922" s="16">
        <v>3</v>
      </c>
      <c r="F922">
        <f t="shared" si="120"/>
        <v>0</v>
      </c>
      <c r="G922" s="36"/>
      <c r="H922" s="36"/>
      <c r="I922" s="36"/>
      <c r="J922" s="36"/>
      <c r="K922" s="36"/>
      <c r="L922" s="36"/>
      <c r="M922" s="36"/>
      <c r="N922" s="36"/>
      <c r="O922" s="36"/>
      <c r="P922" s="36"/>
      <c r="Q922" s="36"/>
      <c r="R922" s="36"/>
      <c r="S922" s="36"/>
      <c r="T922" s="36"/>
      <c r="U922" s="36"/>
      <c r="V922" s="36"/>
      <c r="W922" s="36"/>
      <c r="X922" s="36"/>
    </row>
    <row r="923" spans="1:24">
      <c r="A923" s="16" t="s">
        <v>539</v>
      </c>
      <c r="B923" s="16" t="s">
        <v>280</v>
      </c>
      <c r="C923" s="16">
        <v>3</v>
      </c>
      <c r="D923" s="16" t="s">
        <v>881</v>
      </c>
      <c r="E923" s="16">
        <v>4</v>
      </c>
      <c r="F923">
        <f t="shared" si="120"/>
        <v>0</v>
      </c>
      <c r="G923" s="36"/>
      <c r="H923" s="36"/>
      <c r="I923" s="36"/>
      <c r="J923" s="36"/>
      <c r="K923" s="36"/>
      <c r="L923" s="36"/>
      <c r="M923" s="36"/>
      <c r="N923" s="36"/>
      <c r="O923" s="36"/>
      <c r="P923" s="36"/>
      <c r="Q923" s="36"/>
      <c r="R923" s="36"/>
      <c r="S923" s="36"/>
      <c r="T923" s="36"/>
      <c r="U923" s="36"/>
      <c r="V923" s="36"/>
      <c r="W923" s="36"/>
      <c r="X923" s="36"/>
    </row>
    <row r="924" spans="1:24">
      <c r="A924" s="16" t="s">
        <v>539</v>
      </c>
      <c r="B924" s="16" t="s">
        <v>280</v>
      </c>
      <c r="C924" s="16">
        <v>3</v>
      </c>
      <c r="D924" s="16" t="s">
        <v>881</v>
      </c>
      <c r="E924" s="16">
        <v>5</v>
      </c>
      <c r="F924">
        <f t="shared" si="120"/>
        <v>0</v>
      </c>
      <c r="G924" s="36"/>
      <c r="H924" s="36"/>
      <c r="I924" s="36"/>
      <c r="J924" s="36"/>
      <c r="K924" s="36"/>
      <c r="L924" s="36"/>
      <c r="M924" s="36"/>
      <c r="N924" s="36"/>
      <c r="O924" s="36"/>
      <c r="P924" s="36"/>
      <c r="Q924" s="36"/>
      <c r="R924" s="36"/>
      <c r="S924" s="36"/>
      <c r="T924" s="36"/>
      <c r="U924" s="36"/>
      <c r="V924" s="36"/>
      <c r="W924" s="36"/>
      <c r="X924" s="36"/>
    </row>
    <row r="925" spans="1:24">
      <c r="A925" s="16" t="s">
        <v>539</v>
      </c>
      <c r="B925" s="16" t="s">
        <v>280</v>
      </c>
      <c r="C925" s="16">
        <v>3</v>
      </c>
      <c r="D925" s="16" t="s">
        <v>880</v>
      </c>
      <c r="E925" s="16">
        <v>6</v>
      </c>
      <c r="F925">
        <f t="shared" si="120"/>
        <v>0</v>
      </c>
      <c r="G925" s="36"/>
      <c r="H925" s="36"/>
      <c r="I925" s="36"/>
      <c r="J925" s="36"/>
      <c r="K925" s="36"/>
      <c r="L925" s="36"/>
      <c r="M925" s="36"/>
      <c r="N925" s="36"/>
      <c r="O925" s="36"/>
      <c r="P925" s="36"/>
      <c r="Q925" s="36"/>
      <c r="R925" s="36"/>
      <c r="S925" s="36"/>
      <c r="T925" s="36"/>
      <c r="U925" s="36"/>
      <c r="V925" s="36"/>
      <c r="W925" s="36"/>
      <c r="X925" s="36"/>
    </row>
    <row r="926" spans="1:24">
      <c r="A926" s="16" t="s">
        <v>539</v>
      </c>
      <c r="B926" s="16" t="s">
        <v>280</v>
      </c>
      <c r="C926" s="16">
        <v>3</v>
      </c>
      <c r="D926" s="16" t="s">
        <v>881</v>
      </c>
      <c r="E926" s="16">
        <v>7</v>
      </c>
      <c r="F926">
        <f t="shared" si="120"/>
        <v>0</v>
      </c>
      <c r="G926" s="36"/>
      <c r="H926" s="36"/>
      <c r="I926" s="36"/>
      <c r="J926" s="36"/>
      <c r="K926" s="36"/>
      <c r="L926" s="36"/>
      <c r="M926" s="36"/>
      <c r="N926" s="36"/>
      <c r="O926" s="36"/>
      <c r="P926" s="36"/>
      <c r="Q926" s="36"/>
      <c r="R926" s="36"/>
      <c r="S926" s="36"/>
      <c r="T926" s="36"/>
      <c r="U926" s="36"/>
      <c r="V926" s="36"/>
      <c r="W926" s="36"/>
      <c r="X926" s="36"/>
    </row>
    <row r="927" spans="1:24">
      <c r="A927" s="16" t="s">
        <v>539</v>
      </c>
      <c r="B927" s="16" t="s">
        <v>280</v>
      </c>
      <c r="C927" s="16">
        <v>3</v>
      </c>
      <c r="D927" s="16" t="s">
        <v>880</v>
      </c>
      <c r="E927" s="16">
        <v>8</v>
      </c>
      <c r="F927">
        <f t="shared" si="120"/>
        <v>0</v>
      </c>
      <c r="G927" s="36"/>
      <c r="H927" s="36"/>
      <c r="I927" s="36"/>
      <c r="J927" s="36"/>
      <c r="K927" s="36"/>
      <c r="L927" s="36"/>
      <c r="M927" s="36"/>
      <c r="N927" s="36"/>
      <c r="O927" s="36"/>
      <c r="P927" s="36"/>
      <c r="Q927" s="36"/>
      <c r="R927" s="36"/>
      <c r="S927" s="36"/>
      <c r="T927" s="36"/>
      <c r="U927" s="36"/>
      <c r="V927" s="36"/>
      <c r="W927" s="36"/>
      <c r="X927" s="36"/>
    </row>
    <row r="928" spans="1:24">
      <c r="A928" s="16" t="s">
        <v>539</v>
      </c>
      <c r="B928" s="16" t="s">
        <v>280</v>
      </c>
      <c r="C928" s="16">
        <v>3</v>
      </c>
      <c r="D928" s="16" t="s">
        <v>880</v>
      </c>
      <c r="E928" s="16">
        <v>9</v>
      </c>
      <c r="F928">
        <f t="shared" si="120"/>
        <v>0</v>
      </c>
      <c r="G928" s="36"/>
      <c r="H928" s="36"/>
      <c r="I928" s="36"/>
      <c r="J928" s="36"/>
      <c r="K928" s="36"/>
      <c r="L928" s="36"/>
      <c r="M928" s="36"/>
      <c r="N928" s="36"/>
      <c r="O928" s="36"/>
      <c r="P928" s="36"/>
      <c r="Q928" s="36"/>
      <c r="R928" s="36"/>
      <c r="S928" s="36"/>
      <c r="T928" s="36"/>
      <c r="U928" s="36"/>
      <c r="V928" s="36"/>
      <c r="W928" s="36"/>
      <c r="X928" s="36"/>
    </row>
    <row r="929" spans="1:24">
      <c r="A929" s="16"/>
      <c r="B929" s="16"/>
      <c r="C929" s="16"/>
      <c r="D929" s="16"/>
      <c r="E929" s="16"/>
      <c r="F929">
        <f t="shared" ref="F929:F930" si="121" xml:space="preserve"> COUNTA(G929:AJ929)</f>
        <v>0</v>
      </c>
      <c r="G929" s="36"/>
      <c r="H929" s="36"/>
      <c r="I929" s="36"/>
      <c r="J929" s="36"/>
      <c r="K929" s="36"/>
      <c r="L929" s="36"/>
      <c r="M929" s="36"/>
      <c r="N929" s="36"/>
      <c r="O929" s="36"/>
      <c r="P929" s="36"/>
      <c r="Q929" s="36"/>
      <c r="R929" s="36"/>
      <c r="S929" s="36"/>
      <c r="T929" s="36"/>
      <c r="U929" s="36"/>
      <c r="V929" s="36"/>
      <c r="W929" s="36"/>
      <c r="X929" s="36"/>
    </row>
    <row r="930" spans="1:24">
      <c r="A930" s="16" t="s">
        <v>539</v>
      </c>
      <c r="B930" s="16" t="s">
        <v>894</v>
      </c>
      <c r="C930" s="16">
        <v>0</v>
      </c>
      <c r="D930" s="16">
        <v>0</v>
      </c>
      <c r="E930" s="16"/>
      <c r="F930">
        <f t="shared" si="121"/>
        <v>0</v>
      </c>
      <c r="G930" s="36"/>
      <c r="H930" s="36"/>
      <c r="I930" s="36"/>
      <c r="J930" s="36"/>
      <c r="K930" s="36"/>
      <c r="L930" s="36"/>
      <c r="M930" s="36"/>
      <c r="N930" s="36"/>
      <c r="O930" s="36"/>
      <c r="P930" s="36"/>
      <c r="Q930" s="36"/>
      <c r="R930" s="36"/>
      <c r="S930" s="36"/>
      <c r="T930" s="36"/>
      <c r="U930" s="36"/>
      <c r="V930" s="36"/>
      <c r="W930" s="36"/>
      <c r="X930" s="36"/>
    </row>
    <row r="931" spans="1:24">
      <c r="A931" s="16" t="s">
        <v>539</v>
      </c>
      <c r="B931" s="16" t="s">
        <v>894</v>
      </c>
      <c r="C931" s="16">
        <v>3</v>
      </c>
      <c r="D931" s="16" t="s">
        <v>880</v>
      </c>
      <c r="E931" s="16">
        <v>1</v>
      </c>
      <c r="F931">
        <f t="shared" ref="F931:F943" si="122" xml:space="preserve"> COUNTA(G931:AJ931)</f>
        <v>0</v>
      </c>
      <c r="G931" s="36"/>
      <c r="H931" s="36"/>
      <c r="I931" s="36"/>
      <c r="J931" s="36"/>
      <c r="K931" s="36"/>
      <c r="L931" s="36"/>
      <c r="M931" s="36"/>
      <c r="N931" s="36"/>
      <c r="O931" s="36"/>
      <c r="P931" s="36"/>
      <c r="Q931" s="36"/>
      <c r="R931" s="36"/>
      <c r="S931" s="36"/>
      <c r="T931" s="36"/>
      <c r="U931" s="36"/>
      <c r="V931" s="36"/>
      <c r="W931" s="36"/>
      <c r="X931" s="36"/>
    </row>
    <row r="932" spans="1:24">
      <c r="A932" s="16" t="s">
        <v>539</v>
      </c>
      <c r="B932" s="16" t="s">
        <v>894</v>
      </c>
      <c r="C932" s="16">
        <v>3</v>
      </c>
      <c r="D932" s="16" t="s">
        <v>880</v>
      </c>
      <c r="E932" s="16">
        <v>2</v>
      </c>
      <c r="F932">
        <f t="shared" si="122"/>
        <v>0</v>
      </c>
      <c r="G932" s="36"/>
      <c r="H932" s="36"/>
      <c r="I932" s="36"/>
      <c r="J932" s="36"/>
      <c r="K932" s="36"/>
      <c r="L932" s="36"/>
      <c r="M932" s="36"/>
      <c r="N932" s="36"/>
      <c r="O932" s="36"/>
      <c r="P932" s="36"/>
      <c r="Q932" s="36"/>
      <c r="R932" s="36"/>
      <c r="S932" s="36"/>
      <c r="T932" s="36"/>
      <c r="U932" s="36"/>
      <c r="V932" s="36"/>
      <c r="W932" s="36"/>
      <c r="X932" s="36"/>
    </row>
    <row r="933" spans="1:24">
      <c r="A933" s="16" t="s">
        <v>539</v>
      </c>
      <c r="B933" s="16" t="s">
        <v>894</v>
      </c>
      <c r="C933" s="16">
        <v>3</v>
      </c>
      <c r="D933" s="16" t="s">
        <v>880</v>
      </c>
      <c r="E933" s="16">
        <v>3</v>
      </c>
      <c r="F933">
        <f t="shared" si="122"/>
        <v>0</v>
      </c>
      <c r="G933" s="36"/>
      <c r="H933" s="36"/>
      <c r="I933" s="36"/>
      <c r="J933" s="36"/>
      <c r="K933" s="36"/>
      <c r="L933" s="36"/>
      <c r="M933" s="36"/>
      <c r="N933" s="36"/>
      <c r="O933" s="36"/>
      <c r="P933" s="36"/>
      <c r="Q933" s="36"/>
      <c r="R933" s="36"/>
      <c r="S933" s="36"/>
      <c r="T933" s="36"/>
      <c r="U933" s="36"/>
      <c r="V933" s="36"/>
      <c r="W933" s="36"/>
      <c r="X933" s="36"/>
    </row>
    <row r="934" spans="1:24">
      <c r="A934" s="16" t="s">
        <v>539</v>
      </c>
      <c r="B934" s="16" t="s">
        <v>894</v>
      </c>
      <c r="C934" s="16">
        <v>3</v>
      </c>
      <c r="D934" s="16" t="s">
        <v>881</v>
      </c>
      <c r="E934" s="16">
        <v>4</v>
      </c>
      <c r="F934">
        <f t="shared" si="122"/>
        <v>0</v>
      </c>
      <c r="G934" s="36"/>
      <c r="H934" s="36"/>
      <c r="I934" s="36"/>
      <c r="J934" s="36"/>
      <c r="K934" s="36"/>
      <c r="L934" s="36"/>
      <c r="M934" s="36"/>
      <c r="N934" s="36"/>
      <c r="O934" s="36"/>
      <c r="P934" s="36"/>
      <c r="Q934" s="36"/>
      <c r="R934" s="36"/>
      <c r="S934" s="36"/>
      <c r="T934" s="36"/>
      <c r="U934" s="36"/>
      <c r="V934" s="36"/>
      <c r="W934" s="36"/>
      <c r="X934" s="36"/>
    </row>
    <row r="935" spans="1:24">
      <c r="A935" s="16" t="s">
        <v>539</v>
      </c>
      <c r="B935" s="16" t="s">
        <v>894</v>
      </c>
      <c r="C935" s="16">
        <v>3</v>
      </c>
      <c r="D935" s="16" t="s">
        <v>881</v>
      </c>
      <c r="E935" s="16">
        <v>5</v>
      </c>
      <c r="F935">
        <f t="shared" si="122"/>
        <v>0</v>
      </c>
      <c r="G935" s="36"/>
      <c r="H935" s="36"/>
      <c r="I935" s="36"/>
      <c r="J935" s="36"/>
      <c r="K935" s="36"/>
      <c r="L935" s="36"/>
      <c r="M935" s="36"/>
      <c r="N935" s="36"/>
      <c r="O935" s="36"/>
      <c r="P935" s="36"/>
      <c r="Q935" s="36"/>
      <c r="R935" s="36"/>
      <c r="S935" s="36"/>
      <c r="T935" s="36"/>
      <c r="U935" s="36"/>
      <c r="V935" s="36"/>
      <c r="W935" s="36"/>
      <c r="X935" s="36"/>
    </row>
    <row r="936" spans="1:24">
      <c r="A936" s="16"/>
      <c r="B936" s="16"/>
      <c r="C936" s="16"/>
      <c r="D936" s="16"/>
      <c r="E936" s="16"/>
      <c r="F936">
        <f t="shared" si="122"/>
        <v>0</v>
      </c>
      <c r="G936" s="36"/>
      <c r="H936" s="36"/>
      <c r="I936" s="36"/>
      <c r="J936" s="36"/>
      <c r="K936" s="36"/>
      <c r="L936" s="36"/>
      <c r="M936" s="36"/>
      <c r="N936" s="36"/>
      <c r="O936" s="36"/>
      <c r="P936" s="36"/>
      <c r="Q936" s="36"/>
      <c r="R936" s="36"/>
      <c r="S936" s="36"/>
      <c r="T936" s="36"/>
      <c r="U936" s="36"/>
      <c r="V936" s="36"/>
      <c r="W936" s="36"/>
      <c r="X936" s="36"/>
    </row>
    <row r="937" spans="1:24">
      <c r="A937" s="16" t="s">
        <v>539</v>
      </c>
      <c r="B937" s="16" t="s">
        <v>700</v>
      </c>
      <c r="C937" s="16">
        <v>0</v>
      </c>
      <c r="D937" s="16">
        <v>0</v>
      </c>
      <c r="E937" s="16"/>
      <c r="F937">
        <f t="shared" si="122"/>
        <v>0</v>
      </c>
      <c r="G937" s="36"/>
      <c r="H937" s="36"/>
      <c r="I937" s="36"/>
      <c r="J937" s="36"/>
      <c r="K937" s="36"/>
      <c r="L937" s="36"/>
      <c r="M937" s="36"/>
      <c r="N937" s="36"/>
      <c r="O937" s="36"/>
      <c r="P937" s="36"/>
      <c r="Q937" s="36"/>
      <c r="R937" s="36"/>
      <c r="S937" s="36"/>
      <c r="T937" s="36"/>
      <c r="U937" s="36"/>
      <c r="V937" s="36"/>
      <c r="W937" s="36"/>
      <c r="X937" s="36"/>
    </row>
    <row r="938" spans="1:24">
      <c r="A938" s="16" t="s">
        <v>539</v>
      </c>
      <c r="B938" s="16" t="s">
        <v>700</v>
      </c>
      <c r="C938" s="16">
        <v>3</v>
      </c>
      <c r="D938" s="16" t="s">
        <v>881</v>
      </c>
      <c r="E938" s="16">
        <v>1</v>
      </c>
      <c r="F938">
        <f t="shared" si="122"/>
        <v>0</v>
      </c>
      <c r="G938" s="36"/>
      <c r="H938" s="36"/>
      <c r="I938" s="36"/>
      <c r="J938" s="36"/>
      <c r="K938" s="36"/>
      <c r="L938" s="36"/>
      <c r="M938" s="36"/>
      <c r="N938" s="36"/>
      <c r="O938" s="36"/>
      <c r="P938" s="36"/>
      <c r="Q938" s="36"/>
      <c r="R938" s="36"/>
      <c r="S938" s="36"/>
      <c r="T938" s="36"/>
      <c r="U938" s="36"/>
      <c r="V938" s="36"/>
      <c r="W938" s="36"/>
      <c r="X938" s="36"/>
    </row>
    <row r="939" spans="1:24">
      <c r="A939" s="16" t="s">
        <v>539</v>
      </c>
      <c r="B939" s="16" t="s">
        <v>700</v>
      </c>
      <c r="C939" s="16">
        <v>3</v>
      </c>
      <c r="D939" s="16" t="s">
        <v>880</v>
      </c>
      <c r="E939" s="16">
        <v>2</v>
      </c>
      <c r="F939">
        <f t="shared" si="122"/>
        <v>0</v>
      </c>
      <c r="G939" s="36"/>
      <c r="H939" s="36"/>
      <c r="I939" s="36"/>
      <c r="J939" s="36"/>
      <c r="K939" s="36"/>
      <c r="L939" s="36"/>
      <c r="M939" s="36"/>
      <c r="N939" s="36"/>
      <c r="O939" s="36"/>
      <c r="P939" s="36"/>
      <c r="Q939" s="36"/>
      <c r="R939" s="36"/>
      <c r="S939" s="36"/>
      <c r="T939" s="36"/>
      <c r="U939" s="36"/>
      <c r="V939" s="36"/>
      <c r="W939" s="36"/>
      <c r="X939" s="36"/>
    </row>
    <row r="940" spans="1:24">
      <c r="A940" s="16" t="s">
        <v>539</v>
      </c>
      <c r="B940" s="16" t="s">
        <v>700</v>
      </c>
      <c r="C940" s="16">
        <v>3</v>
      </c>
      <c r="D940" s="16" t="s">
        <v>881</v>
      </c>
      <c r="E940" s="16">
        <v>3</v>
      </c>
      <c r="F940">
        <f t="shared" si="122"/>
        <v>0</v>
      </c>
      <c r="G940" s="36"/>
      <c r="H940" s="36"/>
      <c r="I940" s="36"/>
      <c r="J940" s="36"/>
      <c r="K940" s="36"/>
      <c r="L940" s="36"/>
      <c r="M940" s="36"/>
      <c r="N940" s="36"/>
      <c r="O940" s="36"/>
      <c r="P940" s="36"/>
      <c r="Q940" s="36"/>
      <c r="R940" s="36"/>
      <c r="S940" s="36"/>
      <c r="T940" s="36"/>
      <c r="U940" s="36"/>
      <c r="V940" s="36"/>
      <c r="W940" s="36"/>
      <c r="X940" s="36"/>
    </row>
    <row r="941" spans="1:24">
      <c r="A941" s="16" t="s">
        <v>539</v>
      </c>
      <c r="B941" s="16" t="s">
        <v>700</v>
      </c>
      <c r="C941" s="16">
        <v>3</v>
      </c>
      <c r="D941" s="16" t="s">
        <v>881</v>
      </c>
      <c r="E941" s="16">
        <v>4</v>
      </c>
      <c r="F941">
        <f t="shared" si="122"/>
        <v>0</v>
      </c>
      <c r="G941" s="36"/>
      <c r="H941" s="36"/>
      <c r="I941" s="36"/>
      <c r="J941" s="36"/>
      <c r="K941" s="36"/>
      <c r="L941" s="36"/>
      <c r="M941" s="36"/>
      <c r="N941" s="36"/>
      <c r="O941" s="36"/>
      <c r="P941" s="36"/>
      <c r="Q941" s="36"/>
      <c r="R941" s="36"/>
      <c r="S941" s="36"/>
      <c r="T941" s="36"/>
      <c r="U941" s="36"/>
      <c r="V941" s="36"/>
      <c r="W941" s="36"/>
      <c r="X941" s="36"/>
    </row>
    <row r="942" spans="1:24">
      <c r="A942" s="16" t="s">
        <v>539</v>
      </c>
      <c r="B942" s="16" t="s">
        <v>700</v>
      </c>
      <c r="C942" s="16">
        <v>3</v>
      </c>
      <c r="D942" s="16" t="s">
        <v>881</v>
      </c>
      <c r="E942" s="16">
        <v>5</v>
      </c>
      <c r="F942">
        <f t="shared" si="122"/>
        <v>0</v>
      </c>
      <c r="G942" s="36"/>
      <c r="H942" s="36"/>
      <c r="I942" s="36"/>
      <c r="J942" s="36"/>
      <c r="K942" s="36"/>
      <c r="L942" s="36"/>
      <c r="M942" s="36"/>
      <c r="N942" s="36"/>
      <c r="O942" s="36"/>
      <c r="P942" s="36"/>
      <c r="Q942" s="36"/>
      <c r="R942" s="36"/>
      <c r="S942" s="36"/>
      <c r="T942" s="36"/>
      <c r="U942" s="36"/>
      <c r="V942" s="36"/>
      <c r="W942" s="36"/>
      <c r="X942" s="36"/>
    </row>
    <row r="943" spans="1:24">
      <c r="A943" s="16" t="s">
        <v>539</v>
      </c>
      <c r="B943" s="16" t="s">
        <v>700</v>
      </c>
      <c r="C943" s="16">
        <v>3</v>
      </c>
      <c r="D943" s="16" t="s">
        <v>881</v>
      </c>
      <c r="E943" s="16">
        <v>6</v>
      </c>
      <c r="F943">
        <f t="shared" si="122"/>
        <v>0</v>
      </c>
      <c r="G943" s="36"/>
      <c r="H943" s="36"/>
      <c r="I943" s="36"/>
      <c r="J943" s="36"/>
      <c r="K943" s="36"/>
      <c r="L943" s="36"/>
      <c r="M943" s="36"/>
      <c r="N943" s="36"/>
      <c r="O943" s="36"/>
      <c r="P943" s="36"/>
      <c r="Q943" s="36"/>
      <c r="R943" s="36"/>
      <c r="S943" s="36"/>
      <c r="T943" s="36"/>
      <c r="U943" s="36"/>
      <c r="V943" s="36"/>
      <c r="W943" s="36"/>
      <c r="X943" s="36"/>
    </row>
    <row r="944" spans="1:24">
      <c r="A944" s="16"/>
      <c r="B944" s="16"/>
      <c r="C944" s="16"/>
      <c r="D944" s="16"/>
      <c r="E944" s="16"/>
      <c r="F944">
        <f t="shared" ref="F944:F945" si="123" xml:space="preserve"> COUNTA(G944:AJ944)</f>
        <v>0</v>
      </c>
      <c r="G944" s="36"/>
      <c r="H944" s="36"/>
      <c r="I944" s="36"/>
      <c r="J944" s="36"/>
      <c r="K944" s="36"/>
      <c r="L944" s="36"/>
      <c r="M944" s="36"/>
      <c r="N944" s="36"/>
      <c r="O944" s="36"/>
      <c r="P944" s="36"/>
      <c r="Q944" s="36"/>
      <c r="R944" s="36"/>
      <c r="S944" s="36"/>
      <c r="T944" s="36"/>
      <c r="U944" s="36"/>
      <c r="V944" s="36"/>
      <c r="W944" s="36"/>
      <c r="X944" s="36"/>
    </row>
    <row r="945" spans="1:24">
      <c r="A945" s="16" t="s">
        <v>534</v>
      </c>
      <c r="B945" s="16" t="s">
        <v>487</v>
      </c>
      <c r="C945" s="16">
        <v>4</v>
      </c>
      <c r="D945" s="16">
        <v>6</v>
      </c>
      <c r="E945" s="16"/>
      <c r="F945">
        <f t="shared" si="123"/>
        <v>0</v>
      </c>
      <c r="G945" s="36"/>
      <c r="H945" s="36"/>
      <c r="I945" s="36"/>
      <c r="J945" s="36"/>
      <c r="K945" s="36"/>
      <c r="L945" s="36"/>
      <c r="M945" s="36"/>
      <c r="N945" s="36"/>
      <c r="O945" s="36"/>
      <c r="P945" s="36"/>
      <c r="Q945" s="36"/>
      <c r="R945" s="36"/>
      <c r="S945" s="36"/>
      <c r="T945" s="36"/>
      <c r="U945" s="36"/>
      <c r="V945" s="36"/>
      <c r="W945" s="36"/>
      <c r="X945" s="36"/>
    </row>
    <row r="946" spans="1:24">
      <c r="A946" s="16" t="s">
        <v>534</v>
      </c>
      <c r="B946" s="16" t="s">
        <v>487</v>
      </c>
      <c r="C946" s="16">
        <v>1</v>
      </c>
      <c r="D946" s="16" t="s">
        <v>882</v>
      </c>
      <c r="E946" s="16">
        <v>1</v>
      </c>
      <c r="F946">
        <f t="shared" ref="F946:F951" si="124" xml:space="preserve"> COUNTA(G946:AJ946)</f>
        <v>1</v>
      </c>
      <c r="G946" s="36"/>
      <c r="H946" s="36"/>
      <c r="I946" s="36" t="s">
        <v>1299</v>
      </c>
      <c r="J946" s="36"/>
      <c r="K946" s="36"/>
      <c r="L946" s="36"/>
      <c r="M946" s="36"/>
      <c r="N946" s="36"/>
      <c r="O946" s="36"/>
      <c r="P946" s="36"/>
      <c r="Q946" s="36"/>
      <c r="R946" s="36"/>
      <c r="S946" s="36"/>
      <c r="T946" s="36"/>
      <c r="U946" s="36"/>
      <c r="V946" s="36"/>
      <c r="W946" s="36"/>
      <c r="X946" s="36"/>
    </row>
    <row r="947" spans="1:24">
      <c r="A947" s="16" t="s">
        <v>534</v>
      </c>
      <c r="B947" s="16" t="s">
        <v>487</v>
      </c>
      <c r="C947" s="16">
        <v>1</v>
      </c>
      <c r="D947" s="16" t="s">
        <v>881</v>
      </c>
      <c r="E947" s="16">
        <v>2</v>
      </c>
      <c r="F947">
        <f t="shared" si="124"/>
        <v>1</v>
      </c>
      <c r="G947" s="36"/>
      <c r="H947" s="36"/>
      <c r="I947" s="36" t="s">
        <v>1299</v>
      </c>
      <c r="J947" s="36"/>
      <c r="K947" s="36"/>
      <c r="L947" s="36"/>
      <c r="M947" s="36"/>
      <c r="N947" s="36"/>
      <c r="O947" s="36"/>
      <c r="P947" s="36"/>
      <c r="Q947" s="36"/>
      <c r="R947" s="36"/>
      <c r="S947" s="36"/>
      <c r="T947" s="36"/>
      <c r="U947" s="36"/>
      <c r="V947" s="36"/>
      <c r="W947" s="36"/>
      <c r="X947" s="36"/>
    </row>
    <row r="948" spans="1:24">
      <c r="A948" s="16" t="s">
        <v>534</v>
      </c>
      <c r="B948" s="16" t="s">
        <v>487</v>
      </c>
      <c r="C948" s="16">
        <v>1</v>
      </c>
      <c r="D948" s="16" t="s">
        <v>881</v>
      </c>
      <c r="E948" s="16">
        <v>3</v>
      </c>
      <c r="F948">
        <f t="shared" si="124"/>
        <v>1</v>
      </c>
      <c r="G948" s="36"/>
      <c r="H948" s="36"/>
      <c r="I948" s="36" t="s">
        <v>1299</v>
      </c>
      <c r="J948" s="36"/>
      <c r="K948" s="36"/>
      <c r="L948" s="36"/>
      <c r="M948" s="36"/>
      <c r="N948" s="36"/>
      <c r="O948" s="36"/>
      <c r="P948" s="36"/>
      <c r="Q948" s="36"/>
      <c r="R948" s="36"/>
      <c r="S948" s="36"/>
      <c r="T948" s="36"/>
      <c r="U948" s="36"/>
      <c r="V948" s="36"/>
      <c r="W948" s="36"/>
      <c r="X948" s="36"/>
    </row>
    <row r="949" spans="1:24">
      <c r="A949" s="16" t="s">
        <v>534</v>
      </c>
      <c r="B949" s="16" t="s">
        <v>487</v>
      </c>
      <c r="C949" s="16">
        <v>2</v>
      </c>
      <c r="D949" s="16" t="s">
        <v>881</v>
      </c>
      <c r="E949" s="16">
        <v>4</v>
      </c>
      <c r="F949">
        <f t="shared" si="124"/>
        <v>2</v>
      </c>
      <c r="G949" s="36"/>
      <c r="H949" s="36"/>
      <c r="I949" s="36" t="s">
        <v>1299</v>
      </c>
      <c r="J949" s="36"/>
      <c r="K949" s="36"/>
      <c r="L949" s="36"/>
      <c r="M949" s="36"/>
      <c r="N949" s="36"/>
      <c r="O949" s="36"/>
      <c r="P949" s="36"/>
      <c r="Q949" s="36" t="s">
        <v>1299</v>
      </c>
      <c r="R949" s="36"/>
      <c r="S949" s="36"/>
      <c r="T949" s="36"/>
      <c r="U949" s="36"/>
      <c r="V949" s="36"/>
      <c r="W949" s="36"/>
      <c r="X949" s="36"/>
    </row>
    <row r="950" spans="1:24">
      <c r="A950" s="16" t="s">
        <v>534</v>
      </c>
      <c r="B950" s="16" t="s">
        <v>487</v>
      </c>
      <c r="C950" s="16">
        <v>2</v>
      </c>
      <c r="D950" s="16" t="s">
        <v>881</v>
      </c>
      <c r="E950" s="16">
        <v>5</v>
      </c>
      <c r="F950">
        <f t="shared" si="124"/>
        <v>1</v>
      </c>
      <c r="G950" s="36"/>
      <c r="H950" s="36"/>
      <c r="I950" s="36" t="s">
        <v>1299</v>
      </c>
      <c r="J950" s="36"/>
      <c r="K950" s="36"/>
      <c r="L950" s="36"/>
      <c r="M950" s="36"/>
      <c r="N950" s="36"/>
      <c r="O950" s="36"/>
      <c r="P950" s="36"/>
      <c r="Q950" s="36"/>
      <c r="R950" s="36"/>
      <c r="S950" s="36"/>
      <c r="T950" s="36"/>
      <c r="U950" s="36"/>
      <c r="V950" s="36"/>
      <c r="W950" s="36"/>
      <c r="X950" s="36"/>
    </row>
    <row r="951" spans="1:24">
      <c r="A951" s="16" t="s">
        <v>534</v>
      </c>
      <c r="B951" s="16" t="s">
        <v>487</v>
      </c>
      <c r="C951" s="16">
        <v>2</v>
      </c>
      <c r="D951" s="16" t="s">
        <v>880</v>
      </c>
      <c r="E951" s="16">
        <v>6</v>
      </c>
      <c r="F951">
        <f t="shared" si="124"/>
        <v>1</v>
      </c>
      <c r="G951" s="36"/>
      <c r="H951" s="36"/>
      <c r="I951" s="36" t="s">
        <v>1299</v>
      </c>
      <c r="J951" s="36"/>
      <c r="K951" s="36"/>
      <c r="L951" s="36"/>
      <c r="M951" s="36"/>
      <c r="N951" s="36"/>
      <c r="O951" s="36"/>
      <c r="P951" s="36"/>
      <c r="Q951" s="36"/>
      <c r="R951" s="36"/>
      <c r="S951" s="36"/>
      <c r="T951" s="36"/>
      <c r="U951" s="36"/>
      <c r="V951" s="36"/>
      <c r="W951" s="36"/>
      <c r="X951" s="36"/>
    </row>
    <row r="952" spans="1:24">
      <c r="A952" s="16"/>
      <c r="B952" s="16"/>
      <c r="C952" s="16"/>
      <c r="D952" s="16"/>
      <c r="E952" s="16"/>
      <c r="F952">
        <f t="shared" ref="F952" si="125" xml:space="preserve"> COUNTA(G952:AJ952)</f>
        <v>0</v>
      </c>
      <c r="G952" s="36"/>
      <c r="H952" s="36"/>
      <c r="I952" s="36"/>
      <c r="J952" s="36"/>
      <c r="K952" s="36"/>
      <c r="L952" s="36"/>
      <c r="M952" s="36"/>
      <c r="N952" s="36"/>
      <c r="O952" s="36"/>
      <c r="P952" s="36"/>
      <c r="Q952" s="36"/>
      <c r="R952" s="36"/>
      <c r="S952" s="36"/>
      <c r="T952" s="36"/>
      <c r="U952" s="36"/>
      <c r="V952" s="36"/>
      <c r="W952" s="36"/>
      <c r="X952" s="36"/>
    </row>
    <row r="953" spans="1:24">
      <c r="A953" s="16" t="s">
        <v>534</v>
      </c>
      <c r="B953" s="16" t="s">
        <v>870</v>
      </c>
      <c r="C953" s="16">
        <v>3</v>
      </c>
      <c r="D953" s="16">
        <v>4</v>
      </c>
      <c r="E953" s="16"/>
      <c r="F953">
        <f t="shared" ref="F953:F959" si="126" xml:space="preserve"> COUNTA(G953:AJ953)</f>
        <v>0</v>
      </c>
      <c r="G953" s="36"/>
      <c r="H953" s="36"/>
      <c r="I953" s="36"/>
      <c r="J953" s="36"/>
      <c r="K953" s="36"/>
      <c r="L953" s="36"/>
      <c r="M953" s="36"/>
      <c r="N953" s="36"/>
      <c r="O953" s="36"/>
      <c r="P953" s="36"/>
      <c r="Q953" s="36"/>
      <c r="R953" s="36"/>
      <c r="S953" s="36"/>
      <c r="T953" s="36"/>
      <c r="U953" s="36"/>
      <c r="V953" s="36"/>
      <c r="W953" s="36"/>
      <c r="X953" s="36"/>
    </row>
    <row r="954" spans="1:24">
      <c r="A954" s="16" t="s">
        <v>534</v>
      </c>
      <c r="B954" s="16" t="s">
        <v>870</v>
      </c>
      <c r="C954" s="16">
        <v>1</v>
      </c>
      <c r="D954" s="16" t="s">
        <v>882</v>
      </c>
      <c r="E954" s="16">
        <v>1</v>
      </c>
      <c r="F954">
        <f t="shared" si="126"/>
        <v>1</v>
      </c>
      <c r="G954" s="36" t="s">
        <v>1299</v>
      </c>
      <c r="H954" s="36"/>
      <c r="I954" s="36"/>
      <c r="J954" s="36"/>
      <c r="K954" s="36"/>
      <c r="L954" s="36"/>
      <c r="M954" s="36"/>
      <c r="N954" s="36"/>
      <c r="O954" s="36"/>
      <c r="P954" s="36"/>
      <c r="Q954" s="36"/>
      <c r="R954" s="36"/>
      <c r="S954" s="36"/>
      <c r="T954" s="36"/>
      <c r="U954" s="36"/>
      <c r="V954" s="36"/>
      <c r="W954" s="36"/>
      <c r="X954" s="36"/>
    </row>
    <row r="955" spans="1:24">
      <c r="A955" s="16" t="s">
        <v>534</v>
      </c>
      <c r="B955" s="16" t="s">
        <v>870</v>
      </c>
      <c r="C955" s="16">
        <v>1</v>
      </c>
      <c r="D955" s="16" t="s">
        <v>881</v>
      </c>
      <c r="E955" s="16">
        <v>2</v>
      </c>
      <c r="F955">
        <f t="shared" si="126"/>
        <v>2</v>
      </c>
      <c r="G955" s="36" t="s">
        <v>1299</v>
      </c>
      <c r="H955" s="36"/>
      <c r="I955" s="36"/>
      <c r="J955" s="43" t="s">
        <v>1299</v>
      </c>
      <c r="K955" s="36"/>
      <c r="L955" s="36"/>
      <c r="M955" s="36"/>
      <c r="N955" s="36"/>
      <c r="O955" s="36"/>
      <c r="P955" s="36"/>
      <c r="Q955" s="36"/>
      <c r="R955" s="36"/>
      <c r="S955" s="36"/>
      <c r="T955" s="36"/>
      <c r="U955" s="36"/>
      <c r="V955" s="36"/>
      <c r="W955" s="36"/>
      <c r="X955" s="36"/>
    </row>
    <row r="956" spans="1:24">
      <c r="A956" s="16" t="s">
        <v>534</v>
      </c>
      <c r="B956" s="16" t="s">
        <v>870</v>
      </c>
      <c r="C956" s="16">
        <v>1</v>
      </c>
      <c r="D956" s="16" t="s">
        <v>881</v>
      </c>
      <c r="E956" s="16">
        <v>3</v>
      </c>
      <c r="F956">
        <f t="shared" si="126"/>
        <v>2</v>
      </c>
      <c r="G956" s="36" t="s">
        <v>1299</v>
      </c>
      <c r="H956" s="36"/>
      <c r="I956" s="36"/>
      <c r="J956" s="43" t="s">
        <v>1299</v>
      </c>
      <c r="K956" s="36"/>
      <c r="L956" s="36"/>
      <c r="M956" s="36"/>
      <c r="N956" s="36"/>
      <c r="O956" s="36"/>
      <c r="P956" s="36"/>
      <c r="Q956" s="36"/>
      <c r="R956" s="36"/>
      <c r="S956" s="36"/>
      <c r="T956" s="36"/>
      <c r="U956" s="36"/>
      <c r="V956" s="36"/>
      <c r="W956" s="36"/>
      <c r="X956" s="36"/>
    </row>
    <row r="957" spans="1:24">
      <c r="A957" s="16" t="s">
        <v>534</v>
      </c>
      <c r="B957" s="16" t="s">
        <v>870</v>
      </c>
      <c r="C957" s="16">
        <v>2</v>
      </c>
      <c r="D957" s="16" t="s">
        <v>881</v>
      </c>
      <c r="E957" s="16">
        <v>4</v>
      </c>
      <c r="F957">
        <f t="shared" si="126"/>
        <v>2</v>
      </c>
      <c r="G957" s="43" t="s">
        <v>1300</v>
      </c>
      <c r="H957" s="36"/>
      <c r="I957" s="43" t="s">
        <v>1299</v>
      </c>
      <c r="J957" s="36"/>
      <c r="K957" s="36"/>
      <c r="L957" s="36"/>
      <c r="M957" s="36"/>
      <c r="N957" s="36"/>
      <c r="O957" s="36"/>
      <c r="P957" s="36"/>
      <c r="Q957" s="36"/>
      <c r="R957" s="36"/>
      <c r="S957" s="36"/>
      <c r="T957" s="36"/>
      <c r="U957" s="36"/>
      <c r="V957" s="36"/>
      <c r="W957" s="36"/>
      <c r="X957" s="36"/>
    </row>
    <row r="958" spans="1:24">
      <c r="A958" s="16" t="s">
        <v>534</v>
      </c>
      <c r="B958" s="16" t="s">
        <v>870</v>
      </c>
      <c r="C958" s="16">
        <v>2</v>
      </c>
      <c r="D958" s="16" t="s">
        <v>881</v>
      </c>
      <c r="E958" s="16">
        <v>5</v>
      </c>
      <c r="F958">
        <f t="shared" si="126"/>
        <v>1</v>
      </c>
      <c r="G958" s="36" t="s">
        <v>1299</v>
      </c>
      <c r="H958" s="36"/>
      <c r="I958" s="36"/>
      <c r="J958" s="36"/>
      <c r="K958" s="36"/>
      <c r="L958" s="36"/>
      <c r="M958" s="36"/>
      <c r="N958" s="36"/>
      <c r="O958" s="36"/>
      <c r="P958" s="36"/>
      <c r="Q958" s="36"/>
      <c r="R958" s="36"/>
      <c r="S958" s="36"/>
      <c r="T958" s="36"/>
      <c r="U958" s="36"/>
      <c r="V958" s="36"/>
      <c r="W958" s="36"/>
      <c r="X958" s="36"/>
    </row>
    <row r="959" spans="1:24">
      <c r="A959" s="16"/>
      <c r="B959" s="16"/>
      <c r="C959" s="16"/>
      <c r="D959" s="16"/>
      <c r="E959" s="16"/>
      <c r="F959">
        <f t="shared" si="126"/>
        <v>0</v>
      </c>
      <c r="G959" s="36"/>
      <c r="H959" s="36"/>
      <c r="I959" s="36"/>
      <c r="J959" s="36"/>
      <c r="K959" s="36"/>
      <c r="L959" s="36"/>
      <c r="M959" s="36"/>
      <c r="N959" s="36"/>
      <c r="O959" s="36"/>
      <c r="P959" s="36"/>
      <c r="Q959" s="36"/>
      <c r="R959" s="36"/>
      <c r="S959" s="36"/>
      <c r="T959" s="36"/>
      <c r="U959" s="36"/>
      <c r="V959" s="36"/>
      <c r="W959" s="36"/>
      <c r="X959" s="36"/>
    </row>
    <row r="960" spans="1:24">
      <c r="A960" s="16" t="s">
        <v>534</v>
      </c>
      <c r="B960" s="16" t="s">
        <v>475</v>
      </c>
      <c r="C960" s="16">
        <v>0</v>
      </c>
      <c r="D960" s="16">
        <v>2</v>
      </c>
      <c r="E960" s="16"/>
      <c r="F960">
        <f t="shared" ref="F960:F971" si="127" xml:space="preserve"> COUNTA(G960:AJ960)</f>
        <v>0</v>
      </c>
      <c r="G960" s="36"/>
      <c r="H960" s="36"/>
      <c r="I960" s="36"/>
      <c r="J960" s="36"/>
      <c r="K960" s="36"/>
      <c r="L960" s="36"/>
      <c r="M960" s="36"/>
      <c r="N960" s="36"/>
      <c r="O960" s="36"/>
      <c r="P960" s="36"/>
      <c r="Q960" s="36"/>
      <c r="R960" s="36"/>
      <c r="S960" s="36"/>
      <c r="T960" s="36"/>
      <c r="U960" s="36"/>
      <c r="V960" s="36"/>
      <c r="W960" s="36"/>
      <c r="X960" s="36"/>
    </row>
    <row r="961" spans="1:24">
      <c r="A961" s="16" t="s">
        <v>534</v>
      </c>
      <c r="B961" s="16" t="s">
        <v>475</v>
      </c>
      <c r="C961" s="16">
        <v>2</v>
      </c>
      <c r="D961" s="16" t="s">
        <v>881</v>
      </c>
      <c r="E961" s="16">
        <v>1</v>
      </c>
      <c r="F961">
        <f t="shared" ref="F961:F969" si="128" xml:space="preserve"> COUNTA(G961:AJ961)</f>
        <v>1</v>
      </c>
      <c r="G961" s="36"/>
      <c r="H961" s="36"/>
      <c r="I961" s="36"/>
      <c r="J961" s="36"/>
      <c r="K961" s="36"/>
      <c r="L961" s="36"/>
      <c r="M961" s="36"/>
      <c r="N961" s="36"/>
      <c r="O961" s="36"/>
      <c r="P961" s="36" t="s">
        <v>1299</v>
      </c>
      <c r="Q961" s="36"/>
      <c r="R961" s="36"/>
      <c r="S961" s="36"/>
      <c r="T961" s="36"/>
      <c r="U961" s="36"/>
      <c r="V961" s="36"/>
      <c r="W961" s="36"/>
      <c r="X961" s="36"/>
    </row>
    <row r="962" spans="1:24">
      <c r="A962" s="16"/>
      <c r="B962" s="16"/>
      <c r="C962" s="16"/>
      <c r="D962" s="16"/>
      <c r="E962" s="16"/>
      <c r="F962">
        <f t="shared" si="128"/>
        <v>0</v>
      </c>
      <c r="G962" s="36"/>
      <c r="H962" s="36"/>
      <c r="I962" s="36"/>
      <c r="J962" s="36"/>
      <c r="K962" s="36"/>
      <c r="L962" s="36"/>
      <c r="M962" s="36"/>
      <c r="N962" s="36"/>
      <c r="O962" s="36"/>
      <c r="P962" s="36"/>
      <c r="Q962" s="36"/>
      <c r="R962" s="36"/>
      <c r="S962" s="36"/>
      <c r="T962" s="36"/>
      <c r="U962" s="36"/>
      <c r="V962" s="36"/>
      <c r="W962" s="36"/>
      <c r="X962" s="36"/>
    </row>
    <row r="963" spans="1:24">
      <c r="A963" s="16" t="s">
        <v>534</v>
      </c>
      <c r="B963" s="16" t="s">
        <v>382</v>
      </c>
      <c r="C963" s="16">
        <v>1</v>
      </c>
      <c r="D963" s="16">
        <v>4</v>
      </c>
      <c r="E963" s="16"/>
      <c r="F963">
        <f t="shared" si="128"/>
        <v>0</v>
      </c>
      <c r="G963" s="36"/>
      <c r="H963" s="36"/>
      <c r="I963" s="36"/>
      <c r="J963" s="36"/>
      <c r="K963" s="36"/>
      <c r="L963" s="36"/>
      <c r="M963" s="36"/>
      <c r="N963" s="36"/>
      <c r="O963" s="36"/>
      <c r="P963" s="36"/>
      <c r="Q963" s="36"/>
      <c r="R963" s="36"/>
      <c r="S963" s="36"/>
      <c r="T963" s="36"/>
      <c r="U963" s="36"/>
      <c r="V963" s="36"/>
      <c r="W963" s="36"/>
      <c r="X963" s="36"/>
    </row>
    <row r="964" spans="1:24">
      <c r="A964" s="16" t="s">
        <v>534</v>
      </c>
      <c r="B964" s="16" t="s">
        <v>382</v>
      </c>
      <c r="C964" s="16">
        <v>1</v>
      </c>
      <c r="D964" s="16" t="s">
        <v>881</v>
      </c>
      <c r="E964" s="16">
        <v>1</v>
      </c>
      <c r="F964">
        <f t="shared" si="128"/>
        <v>2</v>
      </c>
      <c r="G964" s="36"/>
      <c r="H964" s="36"/>
      <c r="I964" s="36" t="s">
        <v>1299</v>
      </c>
      <c r="J964" s="36"/>
      <c r="K964" s="36"/>
      <c r="L964" s="36"/>
      <c r="M964" s="36"/>
      <c r="N964" s="36"/>
      <c r="O964" s="36"/>
      <c r="P964" s="36"/>
      <c r="Q964" s="36" t="s">
        <v>1299</v>
      </c>
      <c r="R964" s="36"/>
      <c r="S964" s="36"/>
      <c r="T964" s="36"/>
      <c r="U964" s="36"/>
      <c r="V964" s="36"/>
      <c r="W964" s="36"/>
      <c r="X964" s="36"/>
    </row>
    <row r="965" spans="1:24">
      <c r="A965" s="16" t="s">
        <v>534</v>
      </c>
      <c r="B965" s="16" t="s">
        <v>382</v>
      </c>
      <c r="C965" s="16">
        <v>2</v>
      </c>
      <c r="D965" s="16" t="s">
        <v>881</v>
      </c>
      <c r="E965" s="16">
        <v>2</v>
      </c>
      <c r="F965">
        <f t="shared" si="128"/>
        <v>2</v>
      </c>
      <c r="G965" s="36"/>
      <c r="H965" s="36"/>
      <c r="I965" s="36" t="s">
        <v>1299</v>
      </c>
      <c r="J965" s="36"/>
      <c r="K965" s="36"/>
      <c r="L965" s="36"/>
      <c r="M965" s="36"/>
      <c r="N965" s="36"/>
      <c r="O965" s="36"/>
      <c r="P965" s="36"/>
      <c r="Q965" s="36" t="s">
        <v>1299</v>
      </c>
      <c r="R965" s="36"/>
      <c r="S965" s="36"/>
      <c r="T965" s="36"/>
      <c r="U965" s="36"/>
      <c r="V965" s="36"/>
      <c r="W965" s="36"/>
      <c r="X965" s="36"/>
    </row>
    <row r="966" spans="1:24">
      <c r="A966" s="16" t="s">
        <v>534</v>
      </c>
      <c r="B966" s="16" t="s">
        <v>382</v>
      </c>
      <c r="C966" s="16">
        <v>2</v>
      </c>
      <c r="D966" s="16" t="s">
        <v>880</v>
      </c>
      <c r="E966" s="16">
        <v>3</v>
      </c>
      <c r="F966">
        <f t="shared" si="128"/>
        <v>3</v>
      </c>
      <c r="G966" s="36"/>
      <c r="H966" s="36" t="s">
        <v>1299</v>
      </c>
      <c r="I966" s="36" t="s">
        <v>1299</v>
      </c>
      <c r="J966" s="36"/>
      <c r="K966" s="36"/>
      <c r="L966" s="36"/>
      <c r="M966" s="36"/>
      <c r="N966" s="36"/>
      <c r="O966" s="36"/>
      <c r="P966" s="36"/>
      <c r="Q966" s="36" t="s">
        <v>1299</v>
      </c>
      <c r="R966" s="36"/>
      <c r="S966" s="36"/>
      <c r="T966" s="36"/>
      <c r="U966" s="36"/>
      <c r="V966" s="36"/>
      <c r="W966" s="36"/>
      <c r="X966" s="36"/>
    </row>
    <row r="967" spans="1:24">
      <c r="A967" s="16"/>
      <c r="B967" s="16"/>
      <c r="C967" s="16"/>
      <c r="D967" s="16"/>
      <c r="E967" s="16"/>
      <c r="F967">
        <f t="shared" si="128"/>
        <v>0</v>
      </c>
      <c r="G967" s="36"/>
      <c r="H967" s="36"/>
      <c r="I967" s="36"/>
      <c r="J967" s="36"/>
      <c r="K967" s="36"/>
      <c r="L967" s="36"/>
      <c r="M967" s="36"/>
      <c r="N967" s="36"/>
      <c r="O967" s="36"/>
      <c r="P967" s="36"/>
      <c r="Q967" s="36"/>
      <c r="R967" s="36"/>
      <c r="S967" s="36"/>
      <c r="T967" s="36"/>
      <c r="U967" s="36"/>
      <c r="V967" s="36"/>
      <c r="W967" s="36"/>
      <c r="X967" s="36"/>
    </row>
    <row r="968" spans="1:24">
      <c r="A968" s="16" t="s">
        <v>534</v>
      </c>
      <c r="B968" s="16" t="s">
        <v>591</v>
      </c>
      <c r="C968" s="16">
        <v>0</v>
      </c>
      <c r="D968" s="16">
        <v>1</v>
      </c>
      <c r="E968" s="16"/>
      <c r="F968">
        <f t="shared" si="128"/>
        <v>0</v>
      </c>
      <c r="G968" s="36"/>
      <c r="H968" s="36"/>
      <c r="I968" s="36"/>
      <c r="J968" s="36"/>
      <c r="K968" s="36"/>
      <c r="L968" s="36"/>
      <c r="M968" s="36"/>
      <c r="N968" s="36"/>
      <c r="O968" s="36"/>
      <c r="P968" s="36"/>
      <c r="Q968" s="36"/>
      <c r="R968" s="36"/>
      <c r="S968" s="36"/>
      <c r="T968" s="36"/>
      <c r="U968" s="36"/>
      <c r="V968" s="36"/>
      <c r="W968" s="36"/>
      <c r="X968" s="36"/>
    </row>
    <row r="969" spans="1:24">
      <c r="A969" s="16" t="s">
        <v>534</v>
      </c>
      <c r="B969" s="16" t="s">
        <v>591</v>
      </c>
      <c r="C969" s="16">
        <v>2</v>
      </c>
      <c r="D969" s="16" t="s">
        <v>881</v>
      </c>
      <c r="E969" s="16">
        <v>1</v>
      </c>
      <c r="F969">
        <f t="shared" si="128"/>
        <v>2</v>
      </c>
      <c r="G969" s="36"/>
      <c r="H969" s="36"/>
      <c r="I969" s="36"/>
      <c r="J969" s="36"/>
      <c r="K969" s="36"/>
      <c r="L969" s="36"/>
      <c r="M969" s="36"/>
      <c r="N969" s="36"/>
      <c r="O969" s="36"/>
      <c r="P969" s="36"/>
      <c r="Q969" s="36" t="s">
        <v>1299</v>
      </c>
      <c r="R969" s="36" t="s">
        <v>1299</v>
      </c>
      <c r="S969" s="36"/>
      <c r="T969" s="36"/>
      <c r="U969" s="36"/>
      <c r="V969" s="36"/>
      <c r="W969" s="36"/>
      <c r="X969" s="36"/>
    </row>
    <row r="970" spans="1:24">
      <c r="A970" s="16"/>
      <c r="B970" s="16"/>
      <c r="C970" s="16"/>
      <c r="D970" s="16"/>
      <c r="E970" s="16"/>
      <c r="F970">
        <f t="shared" si="127"/>
        <v>0</v>
      </c>
      <c r="G970" s="36"/>
      <c r="H970" s="36"/>
      <c r="I970" s="36"/>
      <c r="J970" s="36"/>
      <c r="K970" s="36"/>
      <c r="L970" s="36"/>
      <c r="M970" s="36"/>
      <c r="N970" s="36"/>
      <c r="O970" s="36"/>
      <c r="P970" s="36"/>
      <c r="Q970" s="36"/>
      <c r="R970" s="36"/>
      <c r="S970" s="36"/>
      <c r="T970" s="36"/>
      <c r="U970" s="36"/>
      <c r="V970" s="36"/>
      <c r="W970" s="36"/>
      <c r="X970" s="36"/>
    </row>
    <row r="971" spans="1:24">
      <c r="A971" s="16" t="s">
        <v>534</v>
      </c>
      <c r="B971" s="16" t="s">
        <v>114</v>
      </c>
      <c r="C971" s="16">
        <v>0</v>
      </c>
      <c r="D971" s="16">
        <v>3</v>
      </c>
      <c r="E971" s="16"/>
      <c r="F971">
        <f t="shared" si="127"/>
        <v>0</v>
      </c>
      <c r="G971" s="36"/>
      <c r="H971" s="36"/>
      <c r="I971" s="36"/>
      <c r="J971" s="36"/>
      <c r="K971" s="36"/>
      <c r="L971" s="36"/>
      <c r="M971" s="36"/>
      <c r="N971" s="36"/>
      <c r="O971" s="36"/>
      <c r="P971" s="36"/>
      <c r="Q971" s="36"/>
      <c r="R971" s="36"/>
      <c r="S971" s="36"/>
      <c r="T971" s="36"/>
      <c r="U971" s="36"/>
      <c r="V971" s="36"/>
      <c r="W971" s="36"/>
      <c r="X971" s="36"/>
    </row>
    <row r="972" spans="1:24">
      <c r="A972" s="16" t="s">
        <v>534</v>
      </c>
      <c r="B972" s="16" t="s">
        <v>114</v>
      </c>
      <c r="C972" s="16">
        <v>2</v>
      </c>
      <c r="D972" s="16" t="s">
        <v>880</v>
      </c>
      <c r="E972" s="16">
        <v>1</v>
      </c>
      <c r="F972">
        <f t="shared" ref="F972:F980" si="129" xml:space="preserve"> COUNTA(G972:AJ972)</f>
        <v>2</v>
      </c>
      <c r="G972" s="36"/>
      <c r="H972" s="36"/>
      <c r="I972" s="36"/>
      <c r="J972" s="36"/>
      <c r="K972" s="36"/>
      <c r="L972" s="36"/>
      <c r="M972" s="36"/>
      <c r="N972" s="36"/>
      <c r="O972" s="36"/>
      <c r="P972" s="36"/>
      <c r="Q972" s="36" t="s">
        <v>1299</v>
      </c>
      <c r="R972" s="36" t="s">
        <v>1299</v>
      </c>
      <c r="S972" s="36"/>
      <c r="T972" s="36"/>
      <c r="U972" s="36"/>
      <c r="V972" s="36"/>
      <c r="W972" s="36"/>
      <c r="X972" s="36"/>
    </row>
    <row r="973" spans="1:24">
      <c r="A973" s="16" t="s">
        <v>534</v>
      </c>
      <c r="B973" s="16" t="s">
        <v>114</v>
      </c>
      <c r="C973" s="16">
        <v>2</v>
      </c>
      <c r="D973" s="16" t="s">
        <v>880</v>
      </c>
      <c r="E973" s="16">
        <v>2</v>
      </c>
      <c r="F973">
        <f t="shared" si="129"/>
        <v>2</v>
      </c>
      <c r="G973" s="36"/>
      <c r="H973" s="36"/>
      <c r="I973" s="36"/>
      <c r="J973" s="36"/>
      <c r="K973" s="36"/>
      <c r="L973" s="36"/>
      <c r="M973" s="36"/>
      <c r="N973" s="36"/>
      <c r="O973" s="36"/>
      <c r="P973" s="36"/>
      <c r="Q973" s="36" t="s">
        <v>1299</v>
      </c>
      <c r="R973" s="36" t="s">
        <v>1299</v>
      </c>
      <c r="S973" s="36"/>
      <c r="T973" s="36"/>
      <c r="U973" s="36"/>
      <c r="V973" s="36"/>
      <c r="W973" s="36"/>
      <c r="X973" s="36"/>
    </row>
    <row r="974" spans="1:24">
      <c r="A974" s="16" t="s">
        <v>534</v>
      </c>
      <c r="B974" s="16" t="s">
        <v>114</v>
      </c>
      <c r="C974" s="16">
        <v>2</v>
      </c>
      <c r="D974" s="16" t="s">
        <v>880</v>
      </c>
      <c r="E974" s="16">
        <v>3</v>
      </c>
      <c r="F974">
        <f t="shared" si="129"/>
        <v>2</v>
      </c>
      <c r="G974" s="36"/>
      <c r="H974" s="43" t="s">
        <v>1300</v>
      </c>
      <c r="I974" s="36"/>
      <c r="J974" s="36"/>
      <c r="K974" s="36"/>
      <c r="L974" s="36"/>
      <c r="M974" s="36"/>
      <c r="N974" s="36"/>
      <c r="O974" s="36"/>
      <c r="P974" s="36"/>
      <c r="Q974" s="36"/>
      <c r="R974" s="36" t="s">
        <v>1299</v>
      </c>
      <c r="S974" s="36"/>
      <c r="T974" s="36"/>
      <c r="U974" s="36"/>
      <c r="V974" s="36"/>
      <c r="W974" s="36"/>
      <c r="X974" s="36"/>
    </row>
    <row r="975" spans="1:24">
      <c r="A975" s="16" t="s">
        <v>534</v>
      </c>
      <c r="B975" s="16" t="s">
        <v>114</v>
      </c>
      <c r="C975" s="16">
        <v>2</v>
      </c>
      <c r="D975" s="16" t="s">
        <v>881</v>
      </c>
      <c r="E975" s="16">
        <v>4</v>
      </c>
      <c r="F975">
        <f t="shared" si="129"/>
        <v>3</v>
      </c>
      <c r="G975" s="36"/>
      <c r="H975" s="43" t="s">
        <v>1300</v>
      </c>
      <c r="I975" s="36"/>
      <c r="J975" s="36"/>
      <c r="K975" s="36"/>
      <c r="L975" s="36"/>
      <c r="M975" s="36"/>
      <c r="N975" s="36"/>
      <c r="O975" s="36"/>
      <c r="P975" s="36"/>
      <c r="Q975" s="36" t="s">
        <v>1299</v>
      </c>
      <c r="R975" s="36" t="s">
        <v>1299</v>
      </c>
      <c r="S975" s="36"/>
      <c r="T975" s="36"/>
      <c r="U975" s="36"/>
      <c r="V975" s="36"/>
      <c r="W975" s="36"/>
      <c r="X975" s="36"/>
    </row>
    <row r="976" spans="1:24">
      <c r="A976" s="16"/>
      <c r="B976" s="16"/>
      <c r="C976" s="16"/>
      <c r="D976" s="16"/>
      <c r="E976" s="16"/>
      <c r="F976">
        <f t="shared" si="129"/>
        <v>0</v>
      </c>
      <c r="G976" s="36"/>
      <c r="H976" s="36"/>
      <c r="I976" s="36"/>
      <c r="J976" s="36"/>
      <c r="K976" s="36"/>
      <c r="L976" s="36"/>
      <c r="M976" s="36"/>
      <c r="N976" s="36"/>
      <c r="O976" s="36"/>
      <c r="P976" s="36"/>
      <c r="Q976" s="36"/>
      <c r="R976" s="36"/>
      <c r="S976" s="36"/>
      <c r="T976" s="36"/>
      <c r="U976" s="36"/>
      <c r="V976" s="36"/>
      <c r="W976" s="36"/>
      <c r="X976" s="36"/>
    </row>
    <row r="977" spans="1:24">
      <c r="A977" s="16" t="s">
        <v>534</v>
      </c>
      <c r="B977" s="16" t="s">
        <v>44</v>
      </c>
      <c r="C977" s="16">
        <v>0</v>
      </c>
      <c r="D977" s="16">
        <v>0</v>
      </c>
      <c r="E977" s="16"/>
      <c r="F977">
        <f t="shared" si="129"/>
        <v>0</v>
      </c>
      <c r="G977" s="36"/>
      <c r="H977" s="36"/>
      <c r="I977" s="36"/>
      <c r="J977" s="36"/>
      <c r="K977" s="36"/>
      <c r="L977" s="36"/>
      <c r="M977" s="36"/>
      <c r="N977" s="36"/>
      <c r="O977" s="36"/>
      <c r="P977" s="36"/>
      <c r="Q977" s="36"/>
      <c r="R977" s="36"/>
      <c r="S977" s="36"/>
      <c r="T977" s="36"/>
      <c r="U977" s="36"/>
      <c r="V977" s="36"/>
      <c r="W977" s="36"/>
      <c r="X977" s="36"/>
    </row>
    <row r="978" spans="1:24">
      <c r="A978" s="16" t="s">
        <v>534</v>
      </c>
      <c r="B978" s="16" t="s">
        <v>44</v>
      </c>
      <c r="C978" s="16">
        <v>3</v>
      </c>
      <c r="D978" s="16" t="s">
        <v>881</v>
      </c>
      <c r="E978" s="16">
        <v>1</v>
      </c>
      <c r="F978">
        <f t="shared" si="129"/>
        <v>1</v>
      </c>
      <c r="G978" s="36"/>
      <c r="H978" s="36"/>
      <c r="I978" s="36"/>
      <c r="J978" s="36"/>
      <c r="K978" s="36"/>
      <c r="L978" s="36"/>
      <c r="M978" s="36"/>
      <c r="N978" s="36"/>
      <c r="O978" s="36"/>
      <c r="P978" s="36"/>
      <c r="Q978" s="36"/>
      <c r="R978" s="36" t="s">
        <v>1299</v>
      </c>
      <c r="S978" s="36"/>
      <c r="T978" s="36"/>
      <c r="U978" s="36"/>
      <c r="V978" s="36"/>
      <c r="W978" s="36"/>
      <c r="X978" s="36"/>
    </row>
    <row r="979" spans="1:24">
      <c r="A979" s="16" t="s">
        <v>534</v>
      </c>
      <c r="B979" s="16" t="s">
        <v>44</v>
      </c>
      <c r="C979" s="16">
        <v>3</v>
      </c>
      <c r="D979" s="16" t="s">
        <v>881</v>
      </c>
      <c r="E979" s="16">
        <v>2</v>
      </c>
      <c r="F979">
        <f t="shared" si="129"/>
        <v>1</v>
      </c>
      <c r="G979" s="36"/>
      <c r="H979" s="36"/>
      <c r="I979" s="36"/>
      <c r="J979" s="36"/>
      <c r="K979" s="36"/>
      <c r="L979" s="36"/>
      <c r="M979" s="36"/>
      <c r="N979" s="36"/>
      <c r="O979" s="36"/>
      <c r="P979" s="36"/>
      <c r="Q979" s="36"/>
      <c r="R979" s="36" t="s">
        <v>1299</v>
      </c>
      <c r="S979" s="36"/>
      <c r="T979" s="36"/>
      <c r="U979" s="36"/>
      <c r="V979" s="36"/>
      <c r="W979" s="36"/>
      <c r="X979" s="36"/>
    </row>
    <row r="980" spans="1:24">
      <c r="A980" s="16" t="s">
        <v>534</v>
      </c>
      <c r="B980" s="16" t="s">
        <v>44</v>
      </c>
      <c r="C980" s="16">
        <v>3</v>
      </c>
      <c r="D980" s="16" t="s">
        <v>880</v>
      </c>
      <c r="E980" s="16">
        <v>3</v>
      </c>
      <c r="F980">
        <f t="shared" si="129"/>
        <v>2</v>
      </c>
      <c r="G980" s="36"/>
      <c r="H980" s="36"/>
      <c r="I980" s="36"/>
      <c r="J980" s="36"/>
      <c r="K980" s="36"/>
      <c r="L980" s="36"/>
      <c r="M980" s="36"/>
      <c r="N980" s="36"/>
      <c r="O980" s="36"/>
      <c r="P980" s="36"/>
      <c r="Q980" s="36" t="s">
        <v>1299</v>
      </c>
      <c r="R980" s="36" t="s">
        <v>1299</v>
      </c>
      <c r="S980" s="36"/>
      <c r="T980" s="36"/>
      <c r="U980" s="36"/>
      <c r="V980" s="36"/>
      <c r="W980" s="36"/>
      <c r="X980" s="36"/>
    </row>
    <row r="981" spans="1:24">
      <c r="A981" s="16"/>
      <c r="B981" s="16"/>
      <c r="C981" s="16"/>
      <c r="D981" s="16"/>
      <c r="E981" s="16"/>
      <c r="F981">
        <f t="shared" ref="F981:F990" si="130" xml:space="preserve"> COUNTA(G981:AJ981)</f>
        <v>0</v>
      </c>
      <c r="G981" s="36"/>
      <c r="H981" s="36"/>
      <c r="I981" s="36"/>
      <c r="J981" s="36"/>
      <c r="K981" s="36"/>
      <c r="L981" s="36"/>
      <c r="M981" s="36"/>
      <c r="N981" s="36"/>
      <c r="O981" s="36"/>
      <c r="P981" s="36"/>
      <c r="Q981" s="36"/>
      <c r="R981" s="36"/>
      <c r="S981" s="36"/>
      <c r="T981" s="36"/>
      <c r="U981" s="36"/>
      <c r="V981" s="36"/>
      <c r="W981" s="36"/>
      <c r="X981" s="36"/>
    </row>
    <row r="982" spans="1:24">
      <c r="A982" s="16" t="s">
        <v>534</v>
      </c>
      <c r="B982" s="16" t="s">
        <v>153</v>
      </c>
      <c r="C982" s="16">
        <v>0</v>
      </c>
      <c r="D982" s="16">
        <v>0</v>
      </c>
      <c r="E982" s="16"/>
      <c r="F982">
        <f t="shared" si="130"/>
        <v>0</v>
      </c>
      <c r="G982" s="36"/>
      <c r="H982" s="36"/>
      <c r="I982" s="36"/>
      <c r="J982" s="36"/>
      <c r="K982" s="36"/>
      <c r="L982" s="36"/>
      <c r="M982" s="36"/>
      <c r="N982" s="36"/>
      <c r="O982" s="36"/>
      <c r="P982" s="36"/>
      <c r="Q982" s="36"/>
      <c r="R982" s="36"/>
      <c r="S982" s="36"/>
      <c r="T982" s="36"/>
      <c r="U982" s="36"/>
      <c r="V982" s="36"/>
      <c r="W982" s="36"/>
      <c r="X982" s="36"/>
    </row>
    <row r="983" spans="1:24">
      <c r="A983" s="16" t="s">
        <v>534</v>
      </c>
      <c r="B983" s="16" t="s">
        <v>153</v>
      </c>
      <c r="C983" s="16">
        <v>3</v>
      </c>
      <c r="D983" s="16" t="s">
        <v>881</v>
      </c>
      <c r="E983" s="16">
        <v>1</v>
      </c>
      <c r="F983">
        <f xml:space="preserve"> COUNTA(G983:AJ983)</f>
        <v>1</v>
      </c>
      <c r="G983" s="36"/>
      <c r="H983" s="36"/>
      <c r="I983" s="36"/>
      <c r="J983" s="36"/>
      <c r="K983" s="36"/>
      <c r="L983" s="36"/>
      <c r="M983" s="36"/>
      <c r="N983" s="36"/>
      <c r="O983" s="36"/>
      <c r="P983" s="36"/>
      <c r="Q983" s="36"/>
      <c r="R983" s="36" t="s">
        <v>1299</v>
      </c>
      <c r="S983" s="36"/>
      <c r="T983" s="36"/>
      <c r="U983" s="36"/>
      <c r="V983" s="36"/>
      <c r="W983" s="36"/>
      <c r="X983" s="36"/>
    </row>
    <row r="984" spans="1:24">
      <c r="A984" s="16"/>
      <c r="B984" s="16"/>
      <c r="C984" s="16"/>
      <c r="D984" s="16"/>
      <c r="E984" s="16"/>
      <c r="F984">
        <f t="shared" si="130"/>
        <v>0</v>
      </c>
      <c r="G984" s="36"/>
      <c r="H984" s="36"/>
      <c r="I984" s="36"/>
      <c r="J984" s="36"/>
      <c r="K984" s="36"/>
      <c r="L984" s="36"/>
      <c r="M984" s="36"/>
      <c r="N984" s="36"/>
      <c r="O984" s="36"/>
      <c r="P984" s="36"/>
      <c r="Q984" s="36"/>
      <c r="R984" s="36"/>
      <c r="S984" s="36"/>
      <c r="T984" s="36"/>
      <c r="U984" s="36"/>
      <c r="V984" s="36"/>
      <c r="W984" s="36"/>
      <c r="X984" s="36"/>
    </row>
    <row r="985" spans="1:24">
      <c r="A985" s="16" t="s">
        <v>534</v>
      </c>
      <c r="B985" s="16" t="s">
        <v>576</v>
      </c>
      <c r="C985" s="16">
        <v>0</v>
      </c>
      <c r="D985" s="16">
        <v>0</v>
      </c>
      <c r="E985" s="16"/>
      <c r="F985">
        <f t="shared" si="130"/>
        <v>0</v>
      </c>
      <c r="G985" s="36"/>
      <c r="H985" s="36"/>
      <c r="I985" s="36"/>
      <c r="J985" s="36"/>
      <c r="K985" s="36"/>
      <c r="L985" s="36"/>
      <c r="M985" s="36"/>
      <c r="N985" s="36"/>
      <c r="O985" s="36"/>
      <c r="P985" s="36"/>
      <c r="Q985" s="36"/>
      <c r="R985" s="36"/>
      <c r="S985" s="36"/>
      <c r="T985" s="36"/>
      <c r="U985" s="36"/>
      <c r="V985" s="36"/>
      <c r="W985" s="36"/>
      <c r="X985" s="36"/>
    </row>
    <row r="986" spans="1:24">
      <c r="A986" s="16" t="s">
        <v>534</v>
      </c>
      <c r="B986" s="16" t="s">
        <v>576</v>
      </c>
      <c r="C986" s="16">
        <v>3</v>
      </c>
      <c r="D986" s="16" t="s">
        <v>880</v>
      </c>
      <c r="E986" s="16">
        <v>1</v>
      </c>
      <c r="F986">
        <f xml:space="preserve"> COUNTA(G986:AJ986)</f>
        <v>1</v>
      </c>
      <c r="G986" s="36"/>
      <c r="H986" s="36"/>
      <c r="I986" s="36"/>
      <c r="J986" s="36"/>
      <c r="K986" s="36"/>
      <c r="L986" s="36"/>
      <c r="M986" s="36"/>
      <c r="N986" s="36"/>
      <c r="O986" s="36"/>
      <c r="P986" s="36"/>
      <c r="Q986" s="36"/>
      <c r="R986" s="36" t="s">
        <v>1299</v>
      </c>
      <c r="S986" s="36"/>
      <c r="T986" s="36"/>
      <c r="U986" s="36"/>
      <c r="V986" s="36"/>
      <c r="W986" s="36"/>
      <c r="X986" s="36"/>
    </row>
    <row r="987" spans="1:24">
      <c r="A987" s="16" t="s">
        <v>534</v>
      </c>
      <c r="B987" s="16" t="s">
        <v>576</v>
      </c>
      <c r="C987" s="16">
        <v>3</v>
      </c>
      <c r="D987" s="16" t="s">
        <v>881</v>
      </c>
      <c r="E987" s="16">
        <v>2</v>
      </c>
      <c r="F987">
        <f xml:space="preserve"> COUNTA(G987:AJ987)</f>
        <v>0</v>
      </c>
      <c r="G987" s="36"/>
      <c r="H987" s="36"/>
      <c r="I987" s="36"/>
      <c r="J987" s="36"/>
      <c r="K987" s="36"/>
      <c r="L987" s="36"/>
      <c r="M987" s="36"/>
      <c r="N987" s="36"/>
      <c r="O987" s="36"/>
      <c r="P987" s="36"/>
      <c r="Q987" s="36"/>
      <c r="R987" s="36"/>
      <c r="S987" s="36"/>
      <c r="T987" s="36"/>
      <c r="U987" s="36"/>
      <c r="V987" s="36"/>
      <c r="W987" s="36"/>
      <c r="X987" s="36"/>
    </row>
    <row r="988" spans="1:24">
      <c r="A988" s="16" t="s">
        <v>534</v>
      </c>
      <c r="B988" s="16" t="s">
        <v>576</v>
      </c>
      <c r="C988" s="16">
        <v>3</v>
      </c>
      <c r="D988" s="16" t="s">
        <v>880</v>
      </c>
      <c r="E988" s="16">
        <v>3</v>
      </c>
      <c r="F988">
        <f xml:space="preserve"> COUNTA(G988:AJ988)</f>
        <v>1</v>
      </c>
      <c r="G988" s="36"/>
      <c r="H988" s="36"/>
      <c r="I988" s="36"/>
      <c r="J988" s="36"/>
      <c r="K988" s="36"/>
      <c r="L988" s="36"/>
      <c r="M988" s="36"/>
      <c r="N988" s="36"/>
      <c r="O988" s="36"/>
      <c r="P988" s="36"/>
      <c r="Q988" s="36"/>
      <c r="R988" s="36" t="s">
        <v>1299</v>
      </c>
      <c r="S988" s="36"/>
      <c r="T988" s="36"/>
      <c r="U988" s="36"/>
      <c r="V988" s="36"/>
      <c r="W988" s="36"/>
      <c r="X988" s="36"/>
    </row>
    <row r="989" spans="1:24">
      <c r="A989" s="16"/>
      <c r="B989" s="16"/>
      <c r="C989" s="16"/>
      <c r="D989" s="16"/>
      <c r="E989" s="16"/>
      <c r="F989">
        <f t="shared" si="130"/>
        <v>0</v>
      </c>
      <c r="G989" s="36"/>
      <c r="H989" s="36"/>
      <c r="I989" s="36"/>
      <c r="J989" s="36"/>
      <c r="K989" s="36"/>
      <c r="L989" s="36"/>
      <c r="M989" s="36"/>
      <c r="N989" s="36"/>
      <c r="O989" s="36"/>
      <c r="P989" s="36"/>
      <c r="Q989" s="36"/>
      <c r="R989" s="36"/>
      <c r="S989" s="36"/>
      <c r="T989" s="36"/>
      <c r="U989" s="36"/>
      <c r="V989" s="36"/>
      <c r="W989" s="36"/>
      <c r="X989" s="36"/>
    </row>
    <row r="990" spans="1:24">
      <c r="A990" s="16" t="s">
        <v>534</v>
      </c>
      <c r="B990" s="16" t="s">
        <v>502</v>
      </c>
      <c r="C990" s="16">
        <v>0</v>
      </c>
      <c r="D990" s="16">
        <v>0</v>
      </c>
      <c r="E990" s="16"/>
      <c r="F990">
        <f t="shared" si="130"/>
        <v>0</v>
      </c>
      <c r="G990" s="36"/>
      <c r="H990" s="36"/>
      <c r="I990" s="36"/>
      <c r="J990" s="36"/>
      <c r="K990" s="36"/>
      <c r="L990" s="36"/>
      <c r="M990" s="36"/>
      <c r="N990" s="36"/>
      <c r="O990" s="36"/>
      <c r="P990" s="36"/>
      <c r="Q990" s="36"/>
      <c r="R990" s="36"/>
      <c r="S990" s="36"/>
      <c r="T990" s="36"/>
      <c r="U990" s="36"/>
      <c r="V990" s="36"/>
      <c r="W990" s="36"/>
      <c r="X990" s="36"/>
    </row>
    <row r="991" spans="1:24">
      <c r="A991" s="16" t="s">
        <v>534</v>
      </c>
      <c r="B991" s="16" t="s">
        <v>502</v>
      </c>
      <c r="C991" s="16">
        <v>3</v>
      </c>
      <c r="D991" s="16" t="s">
        <v>880</v>
      </c>
      <c r="E991" s="16">
        <v>1</v>
      </c>
      <c r="F991">
        <f xml:space="preserve"> COUNTA(G991:AJ991)</f>
        <v>1</v>
      </c>
      <c r="G991" s="36"/>
      <c r="H991" s="36"/>
      <c r="I991" s="36"/>
      <c r="J991" s="36"/>
      <c r="K991" s="36"/>
      <c r="L991" s="36" t="s">
        <v>1299</v>
      </c>
      <c r="M991" s="36"/>
      <c r="N991" s="36"/>
      <c r="O991" s="36"/>
      <c r="P991" s="36"/>
      <c r="Q991" s="36"/>
      <c r="R991" s="36"/>
      <c r="S991" s="36"/>
      <c r="T991" s="36"/>
      <c r="U991" s="36"/>
      <c r="V991" s="36"/>
      <c r="W991" s="36"/>
      <c r="X991" s="36"/>
    </row>
    <row r="992" spans="1:24">
      <c r="A992" s="16" t="s">
        <v>534</v>
      </c>
      <c r="B992" s="16" t="s">
        <v>502</v>
      </c>
      <c r="C992" s="16">
        <v>3</v>
      </c>
      <c r="D992" s="16" t="s">
        <v>880</v>
      </c>
      <c r="E992" s="16">
        <v>2</v>
      </c>
      <c r="F992">
        <f xml:space="preserve"> COUNTA(G992:AJ992)</f>
        <v>2</v>
      </c>
      <c r="G992" s="36"/>
      <c r="H992" s="36"/>
      <c r="I992" s="36"/>
      <c r="J992" s="36"/>
      <c r="K992" s="36"/>
      <c r="L992" s="36"/>
      <c r="M992" s="36"/>
      <c r="N992" s="36"/>
      <c r="O992" s="36"/>
      <c r="P992" s="36"/>
      <c r="Q992" s="36" t="s">
        <v>1299</v>
      </c>
      <c r="R992" s="36" t="s">
        <v>1299</v>
      </c>
      <c r="S992" s="36"/>
      <c r="T992" s="36"/>
      <c r="U992" s="36"/>
      <c r="V992" s="36"/>
      <c r="W992" s="36"/>
      <c r="X992" s="36"/>
    </row>
    <row r="993" spans="1:24">
      <c r="A993" s="16" t="s">
        <v>534</v>
      </c>
      <c r="B993" s="16" t="s">
        <v>502</v>
      </c>
      <c r="C993" s="16">
        <v>3</v>
      </c>
      <c r="D993" s="16" t="s">
        <v>880</v>
      </c>
      <c r="E993" s="16">
        <v>3</v>
      </c>
      <c r="F993">
        <f xml:space="preserve"> COUNTA(G993:AJ993)</f>
        <v>2</v>
      </c>
      <c r="G993" s="36"/>
      <c r="H993" s="36"/>
      <c r="I993" s="36"/>
      <c r="J993" s="36"/>
      <c r="K993" s="36"/>
      <c r="L993" s="36"/>
      <c r="M993" s="36"/>
      <c r="N993" s="36"/>
      <c r="O993" s="36"/>
      <c r="P993" s="36"/>
      <c r="Q993" s="36" t="s">
        <v>1299</v>
      </c>
      <c r="R993" s="36" t="s">
        <v>1299</v>
      </c>
      <c r="S993" s="36"/>
      <c r="T993" s="36"/>
      <c r="U993" s="36"/>
      <c r="V993" s="36"/>
      <c r="W993" s="36"/>
      <c r="X993" s="36"/>
    </row>
    <row r="994" spans="1:24">
      <c r="A994" s="16" t="s">
        <v>534</v>
      </c>
      <c r="B994" s="16" t="s">
        <v>502</v>
      </c>
      <c r="C994" s="16">
        <v>3</v>
      </c>
      <c r="D994" s="16" t="s">
        <v>880</v>
      </c>
      <c r="E994" s="16">
        <v>4</v>
      </c>
      <c r="F994">
        <f xml:space="preserve"> COUNTA(G994:AJ994)</f>
        <v>0</v>
      </c>
      <c r="G994" s="36"/>
      <c r="H994" s="36"/>
      <c r="I994" s="36"/>
      <c r="J994" s="36"/>
      <c r="K994" s="36"/>
      <c r="L994" s="36"/>
      <c r="M994" s="36"/>
      <c r="N994" s="36"/>
      <c r="O994" s="36"/>
      <c r="P994" s="36"/>
      <c r="Q994" s="36"/>
      <c r="R994" s="36"/>
      <c r="S994" s="36"/>
      <c r="T994" s="36"/>
      <c r="U994" s="36"/>
      <c r="V994" s="36"/>
      <c r="W994" s="36"/>
      <c r="X994" s="36"/>
    </row>
    <row r="995" spans="1:24">
      <c r="A995" s="16"/>
      <c r="B995" s="16"/>
      <c r="C995" s="16"/>
      <c r="D995" s="16"/>
      <c r="E995" s="16"/>
      <c r="F995">
        <f t="shared" ref="F995:F996" si="131" xml:space="preserve"> COUNTA(G995:AJ995)</f>
        <v>0</v>
      </c>
      <c r="G995" s="36"/>
      <c r="H995" s="36"/>
      <c r="I995" s="36"/>
      <c r="J995" s="36"/>
      <c r="K995" s="36"/>
      <c r="L995" s="36"/>
      <c r="M995" s="36"/>
      <c r="N995" s="36"/>
      <c r="O995" s="36"/>
      <c r="P995" s="36"/>
      <c r="Q995" s="36"/>
      <c r="R995" s="36"/>
      <c r="S995" s="36"/>
      <c r="T995" s="36"/>
      <c r="U995" s="36"/>
      <c r="V995" s="36"/>
      <c r="W995" s="36"/>
      <c r="X995" s="36"/>
    </row>
    <row r="996" spans="1:24">
      <c r="A996" s="16" t="s">
        <v>534</v>
      </c>
      <c r="B996" s="16" t="s">
        <v>40</v>
      </c>
      <c r="C996" s="16">
        <v>0</v>
      </c>
      <c r="D996" s="16">
        <v>0</v>
      </c>
      <c r="E996" s="16"/>
      <c r="F996">
        <f t="shared" si="131"/>
        <v>0</v>
      </c>
      <c r="G996" s="36"/>
      <c r="H996" s="36"/>
      <c r="I996" s="36"/>
      <c r="J996" s="36"/>
      <c r="K996" s="36"/>
      <c r="L996" s="36"/>
      <c r="M996" s="36"/>
      <c r="N996" s="36"/>
      <c r="O996" s="36"/>
      <c r="P996" s="36"/>
      <c r="Q996" s="36"/>
      <c r="R996" s="36"/>
      <c r="S996" s="36"/>
      <c r="T996" s="36"/>
      <c r="U996" s="36"/>
      <c r="V996" s="36"/>
      <c r="W996" s="36"/>
      <c r="X996" s="36"/>
    </row>
    <row r="997" spans="1:24">
      <c r="A997" s="16" t="s">
        <v>534</v>
      </c>
      <c r="B997" s="16" t="s">
        <v>40</v>
      </c>
      <c r="C997" s="16">
        <v>3</v>
      </c>
      <c r="D997" s="16" t="s">
        <v>881</v>
      </c>
      <c r="E997" s="16">
        <v>1</v>
      </c>
      <c r="F997">
        <f xml:space="preserve"> COUNTA(G997:AJ997)</f>
        <v>1</v>
      </c>
      <c r="G997" s="36"/>
      <c r="H997" s="36"/>
      <c r="I997" s="36"/>
      <c r="J997" s="36"/>
      <c r="K997" s="36"/>
      <c r="L997" s="36"/>
      <c r="M997" s="36"/>
      <c r="N997" s="36"/>
      <c r="O997" s="36"/>
      <c r="P997" s="36"/>
      <c r="Q997" s="36"/>
      <c r="R997" s="36" t="s">
        <v>1299</v>
      </c>
      <c r="S997" s="36"/>
      <c r="T997" s="36"/>
      <c r="U997" s="36"/>
      <c r="V997" s="36"/>
      <c r="W997" s="36"/>
      <c r="X997" s="36"/>
    </row>
    <row r="998" spans="1:24">
      <c r="A998" s="16" t="s">
        <v>534</v>
      </c>
      <c r="B998" s="16" t="s">
        <v>40</v>
      </c>
      <c r="C998" s="16">
        <v>3</v>
      </c>
      <c r="D998" s="16" t="s">
        <v>881</v>
      </c>
      <c r="E998" s="16">
        <v>2</v>
      </c>
      <c r="F998">
        <f xml:space="preserve"> COUNTA(G998:AJ998)</f>
        <v>0</v>
      </c>
      <c r="G998" s="36"/>
      <c r="H998" s="36"/>
      <c r="I998" s="36"/>
      <c r="J998" s="36"/>
      <c r="K998" s="36"/>
      <c r="L998" s="36"/>
      <c r="M998" s="36"/>
      <c r="N998" s="36"/>
      <c r="O998" s="36"/>
      <c r="P998" s="36"/>
      <c r="Q998" s="36"/>
      <c r="R998" s="36"/>
      <c r="S998" s="36"/>
      <c r="T998" s="36"/>
      <c r="U998" s="36"/>
      <c r="V998" s="36"/>
      <c r="W998" s="36"/>
      <c r="X998" s="36"/>
    </row>
    <row r="999" spans="1:24">
      <c r="A999" s="16" t="s">
        <v>534</v>
      </c>
      <c r="B999" s="16" t="s">
        <v>40</v>
      </c>
      <c r="C999" s="16">
        <v>3</v>
      </c>
      <c r="D999" s="16" t="s">
        <v>880</v>
      </c>
      <c r="E999" s="16">
        <v>3</v>
      </c>
      <c r="F999">
        <f xml:space="preserve"> COUNTA(G999:AJ999)</f>
        <v>0</v>
      </c>
      <c r="G999" s="36"/>
      <c r="H999" s="36"/>
      <c r="I999" s="36"/>
      <c r="J999" s="36"/>
      <c r="K999" s="36"/>
      <c r="L999" s="36"/>
      <c r="M999" s="36"/>
      <c r="N999" s="36"/>
      <c r="O999" s="36"/>
      <c r="P999" s="36"/>
      <c r="Q999" s="36"/>
      <c r="R999" s="36"/>
      <c r="S999" s="36"/>
      <c r="T999" s="36"/>
      <c r="U999" s="36"/>
      <c r="V999" s="36"/>
      <c r="W999" s="36"/>
      <c r="X999" s="36"/>
    </row>
    <row r="1000" spans="1:24">
      <c r="A1000" s="16" t="s">
        <v>534</v>
      </c>
      <c r="B1000" s="16" t="s">
        <v>40</v>
      </c>
      <c r="C1000" s="16">
        <v>3</v>
      </c>
      <c r="D1000" s="16" t="s">
        <v>880</v>
      </c>
      <c r="E1000" s="16">
        <v>4</v>
      </c>
      <c r="F1000">
        <f xml:space="preserve"> COUNTA(G1000:AJ1000)</f>
        <v>2</v>
      </c>
      <c r="G1000" s="36"/>
      <c r="H1000" s="36"/>
      <c r="I1000" s="36"/>
      <c r="J1000" s="36"/>
      <c r="K1000" s="36"/>
      <c r="L1000" s="36"/>
      <c r="M1000" s="36"/>
      <c r="N1000" s="36"/>
      <c r="O1000" s="36"/>
      <c r="P1000" s="36"/>
      <c r="Q1000" s="36" t="s">
        <v>1299</v>
      </c>
      <c r="R1000" s="36" t="s">
        <v>1299</v>
      </c>
      <c r="S1000" s="36"/>
      <c r="T1000" s="36"/>
      <c r="U1000" s="36"/>
      <c r="V1000" s="36"/>
      <c r="W1000" s="36"/>
      <c r="X1000" s="36"/>
    </row>
    <row r="1001" spans="1:24">
      <c r="A1001" s="16" t="s">
        <v>534</v>
      </c>
      <c r="B1001" s="16" t="s">
        <v>40</v>
      </c>
      <c r="C1001" s="16">
        <v>3</v>
      </c>
      <c r="D1001" s="16" t="s">
        <v>881</v>
      </c>
      <c r="E1001" s="16">
        <v>5</v>
      </c>
      <c r="F1001">
        <f xml:space="preserve"> COUNTA(G1001:AJ1001)</f>
        <v>0</v>
      </c>
      <c r="G1001" s="36"/>
      <c r="H1001" s="36"/>
      <c r="I1001" s="36"/>
      <c r="J1001" s="36"/>
      <c r="K1001" s="36"/>
      <c r="L1001" s="36"/>
      <c r="M1001" s="36"/>
      <c r="N1001" s="36"/>
      <c r="O1001" s="36"/>
      <c r="P1001" s="36"/>
      <c r="Q1001" s="36"/>
      <c r="R1001" s="36"/>
      <c r="S1001" s="36"/>
      <c r="T1001" s="36"/>
      <c r="U1001" s="36"/>
      <c r="V1001" s="36"/>
      <c r="W1001" s="36"/>
      <c r="X1001" s="36"/>
    </row>
    <row r="1002" spans="1:24">
      <c r="A1002" s="16"/>
      <c r="B1002" s="16"/>
      <c r="C1002" s="16"/>
      <c r="D1002" s="16"/>
      <c r="E1002" s="16"/>
      <c r="F1002">
        <f t="shared" ref="F1002:F1003" si="132" xml:space="preserve"> COUNTA(G1002:AJ1002)</f>
        <v>0</v>
      </c>
      <c r="G1002" s="36"/>
      <c r="H1002" s="36"/>
      <c r="I1002" s="36"/>
      <c r="J1002" s="36"/>
      <c r="K1002" s="36"/>
      <c r="L1002" s="36"/>
      <c r="M1002" s="36"/>
      <c r="N1002" s="36"/>
      <c r="O1002" s="36"/>
      <c r="P1002" s="36"/>
      <c r="Q1002" s="36"/>
      <c r="R1002" s="36"/>
      <c r="S1002" s="36"/>
      <c r="T1002" s="36"/>
      <c r="U1002" s="36"/>
      <c r="V1002" s="36"/>
      <c r="W1002" s="36"/>
      <c r="X1002" s="36"/>
    </row>
    <row r="1003" spans="1:24">
      <c r="A1003" s="16" t="s">
        <v>534</v>
      </c>
      <c r="B1003" s="16" t="s">
        <v>427</v>
      </c>
      <c r="C1003" s="16">
        <v>0</v>
      </c>
      <c r="D1003" s="16">
        <v>0</v>
      </c>
      <c r="E1003" s="16"/>
      <c r="F1003">
        <f t="shared" si="132"/>
        <v>0</v>
      </c>
      <c r="G1003" s="36"/>
      <c r="H1003" s="36"/>
      <c r="I1003" s="36"/>
      <c r="J1003" s="36"/>
      <c r="K1003" s="36"/>
      <c r="L1003" s="36"/>
      <c r="M1003" s="36"/>
      <c r="N1003" s="36"/>
      <c r="O1003" s="36"/>
      <c r="P1003" s="36"/>
      <c r="Q1003" s="36"/>
      <c r="R1003" s="36"/>
      <c r="S1003" s="36"/>
      <c r="T1003" s="36"/>
      <c r="U1003" s="36"/>
      <c r="V1003" s="36"/>
      <c r="W1003" s="36"/>
      <c r="X1003" s="36"/>
    </row>
    <row r="1004" spans="1:24">
      <c r="A1004" s="16" t="s">
        <v>534</v>
      </c>
      <c r="B1004" s="16" t="s">
        <v>427</v>
      </c>
      <c r="C1004" s="16">
        <v>3</v>
      </c>
      <c r="D1004" s="16" t="s">
        <v>881</v>
      </c>
      <c r="E1004" s="16">
        <v>1</v>
      </c>
      <c r="F1004">
        <f xml:space="preserve"> COUNTA(G1004:AJ1004)</f>
        <v>3</v>
      </c>
      <c r="G1004" s="36"/>
      <c r="H1004" s="43" t="s">
        <v>1299</v>
      </c>
      <c r="I1004" s="43" t="s">
        <v>1299</v>
      </c>
      <c r="J1004" s="36"/>
      <c r="K1004" s="36"/>
      <c r="L1004" s="36"/>
      <c r="M1004" s="36"/>
      <c r="N1004" s="36"/>
      <c r="O1004" s="36"/>
      <c r="P1004" s="36"/>
      <c r="Q1004" s="36" t="s">
        <v>1299</v>
      </c>
      <c r="R1004" s="36"/>
      <c r="S1004" s="36"/>
      <c r="T1004" s="36"/>
      <c r="U1004" s="36"/>
      <c r="V1004" s="36"/>
      <c r="W1004" s="36"/>
      <c r="X1004" s="36"/>
    </row>
    <row r="1005" spans="1:24">
      <c r="A1005" s="16" t="s">
        <v>534</v>
      </c>
      <c r="B1005" s="16" t="s">
        <v>427</v>
      </c>
      <c r="C1005" s="16">
        <v>3</v>
      </c>
      <c r="D1005" s="16" t="s">
        <v>880</v>
      </c>
      <c r="E1005" s="16">
        <v>2</v>
      </c>
      <c r="F1005">
        <f xml:space="preserve"> COUNTA(G1005:AJ1005)</f>
        <v>2</v>
      </c>
      <c r="G1005" s="36"/>
      <c r="H1005" s="36"/>
      <c r="I1005" s="43" t="s">
        <v>1299</v>
      </c>
      <c r="J1005" s="36"/>
      <c r="K1005" s="36"/>
      <c r="L1005" s="36"/>
      <c r="M1005" s="36"/>
      <c r="N1005" s="36"/>
      <c r="O1005" s="36"/>
      <c r="P1005" s="36"/>
      <c r="Q1005" s="36" t="s">
        <v>1299</v>
      </c>
      <c r="R1005" s="36"/>
      <c r="S1005" s="36"/>
      <c r="T1005" s="36"/>
      <c r="U1005" s="36"/>
      <c r="V1005" s="36"/>
      <c r="W1005" s="36"/>
      <c r="X1005" s="36"/>
    </row>
    <row r="1006" spans="1:24">
      <c r="A1006" s="16" t="s">
        <v>534</v>
      </c>
      <c r="B1006" s="16" t="s">
        <v>427</v>
      </c>
      <c r="C1006" s="16">
        <v>3</v>
      </c>
      <c r="D1006" s="16" t="s">
        <v>880</v>
      </c>
      <c r="E1006" s="16">
        <v>3</v>
      </c>
      <c r="F1006">
        <f xml:space="preserve"> COUNTA(G1006:AJ1006)</f>
        <v>2</v>
      </c>
      <c r="G1006" s="36"/>
      <c r="H1006" s="36"/>
      <c r="I1006" s="43" t="s">
        <v>1299</v>
      </c>
      <c r="J1006" s="36"/>
      <c r="K1006" s="36"/>
      <c r="L1006" s="36"/>
      <c r="M1006" s="36"/>
      <c r="N1006" s="36"/>
      <c r="O1006" s="36"/>
      <c r="P1006" s="36"/>
      <c r="Q1006" s="36" t="s">
        <v>1299</v>
      </c>
      <c r="R1006" s="36"/>
      <c r="S1006" s="36"/>
      <c r="T1006" s="36"/>
      <c r="U1006" s="36"/>
      <c r="V1006" s="36"/>
      <c r="W1006" s="36"/>
      <c r="X1006" s="36"/>
    </row>
    <row r="1007" spans="1:24">
      <c r="A1007" s="16"/>
      <c r="B1007" s="16"/>
      <c r="C1007" s="16"/>
      <c r="D1007" s="16"/>
      <c r="E1007" s="16"/>
      <c r="F1007">
        <f t="shared" ref="F1007:F1008" si="133" xml:space="preserve"> COUNTA(G1007:AJ1007)</f>
        <v>0</v>
      </c>
      <c r="G1007" s="36"/>
      <c r="H1007" s="36"/>
      <c r="I1007" s="36"/>
      <c r="J1007" s="36"/>
      <c r="K1007" s="36"/>
      <c r="L1007" s="36"/>
      <c r="M1007" s="36"/>
      <c r="N1007" s="36"/>
      <c r="O1007" s="36"/>
      <c r="P1007" s="36"/>
      <c r="Q1007" s="36"/>
      <c r="R1007" s="36"/>
      <c r="S1007" s="36"/>
      <c r="T1007" s="36"/>
      <c r="U1007" s="36"/>
      <c r="V1007" s="36"/>
      <c r="W1007" s="36"/>
      <c r="X1007" s="36"/>
    </row>
    <row r="1008" spans="1:24">
      <c r="A1008" s="16" t="s">
        <v>534</v>
      </c>
      <c r="B1008" s="16" t="s">
        <v>196</v>
      </c>
      <c r="C1008" s="16">
        <v>0</v>
      </c>
      <c r="D1008" s="16">
        <v>0</v>
      </c>
      <c r="E1008" s="16"/>
      <c r="F1008">
        <f t="shared" si="133"/>
        <v>0</v>
      </c>
      <c r="G1008" s="36"/>
      <c r="H1008" s="36"/>
      <c r="I1008" s="36"/>
      <c r="J1008" s="36"/>
      <c r="K1008" s="36"/>
      <c r="L1008" s="36"/>
      <c r="M1008" s="36"/>
      <c r="N1008" s="36"/>
      <c r="O1008" s="36"/>
      <c r="P1008" s="36"/>
      <c r="Q1008" s="36"/>
      <c r="R1008" s="36"/>
      <c r="S1008" s="36"/>
      <c r="T1008" s="36"/>
      <c r="U1008" s="36"/>
      <c r="V1008" s="36"/>
      <c r="W1008" s="36"/>
      <c r="X1008" s="36"/>
    </row>
    <row r="1009" spans="1:24">
      <c r="A1009" s="16" t="s">
        <v>534</v>
      </c>
      <c r="B1009" s="16" t="s">
        <v>196</v>
      </c>
      <c r="C1009" s="16">
        <v>3</v>
      </c>
      <c r="D1009" s="16" t="s">
        <v>881</v>
      </c>
      <c r="E1009" s="16">
        <v>1</v>
      </c>
      <c r="F1009">
        <f xml:space="preserve"> COUNTA(G1009:AJ1009)</f>
        <v>1</v>
      </c>
      <c r="G1009" s="36"/>
      <c r="H1009" s="36"/>
      <c r="I1009" s="36"/>
      <c r="J1009" s="36"/>
      <c r="K1009" s="36"/>
      <c r="L1009" s="36" t="s">
        <v>1299</v>
      </c>
      <c r="M1009" s="36"/>
      <c r="N1009" s="36"/>
      <c r="O1009" s="36"/>
      <c r="P1009" s="36"/>
      <c r="Q1009" s="36"/>
      <c r="R1009" s="36"/>
      <c r="S1009" s="36"/>
      <c r="T1009" s="36"/>
      <c r="U1009" s="36"/>
      <c r="V1009" s="36"/>
      <c r="W1009" s="36"/>
      <c r="X1009" s="36"/>
    </row>
    <row r="1010" spans="1:24">
      <c r="A1010" s="16" t="s">
        <v>534</v>
      </c>
      <c r="B1010" s="16" t="s">
        <v>196</v>
      </c>
      <c r="C1010" s="16">
        <v>3</v>
      </c>
      <c r="D1010" s="16" t="s">
        <v>880</v>
      </c>
      <c r="E1010" s="16">
        <v>2</v>
      </c>
      <c r="F1010">
        <f xml:space="preserve"> COUNTA(G1010:AJ1010)</f>
        <v>1</v>
      </c>
      <c r="G1010" s="36"/>
      <c r="H1010" s="36"/>
      <c r="I1010" s="36"/>
      <c r="J1010" s="36"/>
      <c r="K1010" s="36"/>
      <c r="L1010" s="36" t="s">
        <v>1299</v>
      </c>
      <c r="M1010" s="36"/>
      <c r="N1010" s="36"/>
      <c r="O1010" s="36"/>
      <c r="P1010" s="36"/>
      <c r="Q1010" s="36"/>
      <c r="R1010" s="36"/>
      <c r="S1010" s="36"/>
      <c r="T1010" s="36"/>
      <c r="U1010" s="36"/>
      <c r="V1010" s="36"/>
      <c r="W1010" s="36"/>
      <c r="X1010" s="36"/>
    </row>
    <row r="1011" spans="1:24">
      <c r="A1011" s="16"/>
      <c r="B1011" s="16"/>
      <c r="C1011" s="16"/>
      <c r="D1011" s="16"/>
      <c r="E1011" s="16"/>
      <c r="F1011">
        <f t="shared" ref="F1011:F1042" si="134" xml:space="preserve"> COUNTA(G1011:AJ1011)</f>
        <v>0</v>
      </c>
      <c r="G1011" s="36"/>
      <c r="H1011" s="36"/>
      <c r="I1011" s="36"/>
      <c r="J1011" s="36"/>
      <c r="K1011" s="36"/>
      <c r="L1011" s="36"/>
      <c r="M1011" s="36"/>
      <c r="N1011" s="36"/>
      <c r="O1011" s="36"/>
      <c r="P1011" s="36"/>
      <c r="Q1011" s="36"/>
      <c r="R1011" s="36"/>
      <c r="S1011" s="36"/>
      <c r="T1011" s="36"/>
      <c r="U1011" s="36"/>
      <c r="V1011" s="36"/>
      <c r="W1011" s="36"/>
      <c r="X1011" s="36"/>
    </row>
    <row r="1012" spans="1:24">
      <c r="A1012" s="16" t="s">
        <v>534</v>
      </c>
      <c r="B1012" s="16" t="s">
        <v>247</v>
      </c>
      <c r="C1012" s="16">
        <v>0</v>
      </c>
      <c r="D1012" s="16">
        <v>0</v>
      </c>
      <c r="E1012" s="16"/>
      <c r="F1012">
        <f t="shared" ref="F1012:F1022" si="135" xml:space="preserve"> COUNTA(G1012:AJ1012)</f>
        <v>0</v>
      </c>
      <c r="G1012" s="36"/>
      <c r="H1012" s="36"/>
      <c r="I1012" s="36"/>
      <c r="J1012" s="36"/>
      <c r="K1012" s="36"/>
      <c r="L1012" s="36"/>
      <c r="M1012" s="36"/>
      <c r="N1012" s="36"/>
      <c r="O1012" s="36"/>
      <c r="P1012" s="36"/>
      <c r="Q1012" s="36"/>
      <c r="R1012" s="36"/>
      <c r="S1012" s="36"/>
      <c r="T1012" s="36"/>
      <c r="U1012" s="36"/>
      <c r="V1012" s="36"/>
      <c r="W1012" s="36"/>
      <c r="X1012" s="36"/>
    </row>
    <row r="1013" spans="1:24">
      <c r="A1013" s="16" t="s">
        <v>534</v>
      </c>
      <c r="B1013" s="16" t="s">
        <v>247</v>
      </c>
      <c r="C1013" s="16">
        <v>3</v>
      </c>
      <c r="D1013" s="16" t="s">
        <v>881</v>
      </c>
      <c r="E1013" s="16">
        <v>1</v>
      </c>
      <c r="F1013">
        <f xml:space="preserve"> COUNTA(G1013:AJ1013)</f>
        <v>1</v>
      </c>
      <c r="G1013" s="36"/>
      <c r="H1013" s="36"/>
      <c r="I1013" s="36"/>
      <c r="J1013" s="36"/>
      <c r="K1013" s="36"/>
      <c r="L1013" s="36"/>
      <c r="M1013" s="36"/>
      <c r="N1013" s="36"/>
      <c r="O1013" s="36"/>
      <c r="P1013" s="36"/>
      <c r="Q1013" s="36" t="s">
        <v>1299</v>
      </c>
      <c r="R1013" s="36"/>
      <c r="S1013" s="36"/>
      <c r="T1013" s="36"/>
      <c r="U1013" s="36"/>
      <c r="V1013" s="36"/>
      <c r="W1013" s="36"/>
      <c r="X1013" s="36"/>
    </row>
    <row r="1014" spans="1:24">
      <c r="A1014" s="16" t="s">
        <v>534</v>
      </c>
      <c r="B1014" s="16" t="s">
        <v>247</v>
      </c>
      <c r="C1014" s="16">
        <v>3</v>
      </c>
      <c r="D1014" s="16" t="s">
        <v>880</v>
      </c>
      <c r="E1014" s="16">
        <v>2</v>
      </c>
      <c r="F1014">
        <f xml:space="preserve"> COUNTA(G1014:AJ1014)</f>
        <v>1</v>
      </c>
      <c r="G1014" s="36"/>
      <c r="H1014" s="36"/>
      <c r="I1014" s="36"/>
      <c r="J1014" s="36"/>
      <c r="K1014" s="36"/>
      <c r="L1014" s="36"/>
      <c r="M1014" s="36"/>
      <c r="N1014" s="36"/>
      <c r="O1014" s="36"/>
      <c r="P1014" s="36"/>
      <c r="Q1014" s="36" t="s">
        <v>1299</v>
      </c>
      <c r="R1014" s="36"/>
      <c r="S1014" s="36"/>
      <c r="T1014" s="36"/>
      <c r="U1014" s="36"/>
      <c r="V1014" s="36"/>
      <c r="W1014" s="36"/>
      <c r="X1014" s="36"/>
    </row>
    <row r="1015" spans="1:24">
      <c r="A1015" s="16" t="s">
        <v>534</v>
      </c>
      <c r="B1015" s="16" t="s">
        <v>247</v>
      </c>
      <c r="C1015" s="16">
        <v>3</v>
      </c>
      <c r="D1015" s="16" t="s">
        <v>880</v>
      </c>
      <c r="E1015" s="16">
        <v>3</v>
      </c>
      <c r="F1015">
        <f xml:space="preserve"> COUNTA(G1015:AJ1015)</f>
        <v>0</v>
      </c>
      <c r="G1015" s="36"/>
      <c r="H1015" s="36"/>
      <c r="I1015" s="36"/>
      <c r="J1015" s="36"/>
      <c r="K1015" s="36"/>
      <c r="L1015" s="36"/>
      <c r="M1015" s="36"/>
      <c r="N1015" s="36"/>
      <c r="O1015" s="36"/>
      <c r="P1015" s="36"/>
      <c r="Q1015" s="36"/>
      <c r="R1015" s="36"/>
      <c r="S1015" s="36"/>
      <c r="T1015" s="36"/>
      <c r="U1015" s="36"/>
      <c r="V1015" s="36"/>
      <c r="W1015" s="36"/>
      <c r="X1015" s="36"/>
    </row>
    <row r="1016" spans="1:24">
      <c r="A1016" s="16"/>
      <c r="B1016" s="16"/>
      <c r="C1016" s="16"/>
      <c r="D1016" s="16"/>
      <c r="E1016" s="16"/>
      <c r="F1016">
        <f t="shared" si="135"/>
        <v>0</v>
      </c>
      <c r="G1016" s="36"/>
      <c r="H1016" s="36"/>
      <c r="I1016" s="36"/>
      <c r="J1016" s="36"/>
      <c r="K1016" s="36"/>
      <c r="L1016" s="36"/>
      <c r="M1016" s="36"/>
      <c r="N1016" s="36"/>
      <c r="O1016" s="36"/>
      <c r="P1016" s="36"/>
      <c r="Q1016" s="36"/>
      <c r="R1016" s="36"/>
      <c r="S1016" s="36"/>
      <c r="T1016" s="36"/>
      <c r="U1016" s="36"/>
      <c r="V1016" s="36"/>
      <c r="W1016" s="36"/>
      <c r="X1016" s="36"/>
    </row>
    <row r="1017" spans="1:24">
      <c r="A1017" s="16" t="s">
        <v>534</v>
      </c>
      <c r="B1017" s="16" t="s">
        <v>640</v>
      </c>
      <c r="C1017" s="16">
        <v>0</v>
      </c>
      <c r="D1017" s="16">
        <v>0</v>
      </c>
      <c r="E1017" s="16"/>
      <c r="F1017">
        <f t="shared" si="135"/>
        <v>0</v>
      </c>
      <c r="G1017" s="36"/>
      <c r="H1017" s="36"/>
      <c r="I1017" s="36"/>
      <c r="J1017" s="36"/>
      <c r="K1017" s="36"/>
      <c r="L1017" s="36"/>
      <c r="M1017" s="36"/>
      <c r="N1017" s="36"/>
      <c r="O1017" s="36"/>
      <c r="P1017" s="36"/>
      <c r="Q1017" s="36"/>
      <c r="R1017" s="36"/>
      <c r="S1017" s="36"/>
      <c r="T1017" s="36"/>
      <c r="U1017" s="36"/>
      <c r="V1017" s="36"/>
      <c r="W1017" s="36"/>
      <c r="X1017" s="36"/>
    </row>
    <row r="1018" spans="1:24">
      <c r="A1018" s="16" t="s">
        <v>534</v>
      </c>
      <c r="B1018" s="16" t="s">
        <v>640</v>
      </c>
      <c r="C1018" s="16">
        <v>3</v>
      </c>
      <c r="D1018" s="16" t="s">
        <v>881</v>
      </c>
      <c r="E1018" s="16">
        <v>1</v>
      </c>
      <c r="F1018">
        <f xml:space="preserve"> COUNTA(G1018:AJ1018)</f>
        <v>1</v>
      </c>
      <c r="G1018" s="36"/>
      <c r="H1018" s="36"/>
      <c r="I1018" s="36"/>
      <c r="J1018" s="36"/>
      <c r="K1018" s="36"/>
      <c r="L1018" s="36"/>
      <c r="M1018" s="36"/>
      <c r="N1018" s="36"/>
      <c r="O1018" s="36"/>
      <c r="P1018" s="36"/>
      <c r="Q1018" s="36" t="s">
        <v>1299</v>
      </c>
      <c r="R1018" s="36"/>
      <c r="S1018" s="36"/>
      <c r="T1018" s="36"/>
      <c r="U1018" s="36"/>
      <c r="V1018" s="36"/>
      <c r="W1018" s="36"/>
      <c r="X1018" s="36"/>
    </row>
    <row r="1019" spans="1:24">
      <c r="A1019" s="16" t="s">
        <v>534</v>
      </c>
      <c r="B1019" s="16" t="s">
        <v>640</v>
      </c>
      <c r="C1019" s="16">
        <v>3</v>
      </c>
      <c r="D1019" s="16" t="s">
        <v>881</v>
      </c>
      <c r="E1019" s="16">
        <v>2</v>
      </c>
      <c r="F1019">
        <f xml:space="preserve"> COUNTA(G1019:AJ1019)</f>
        <v>1</v>
      </c>
      <c r="G1019" s="36"/>
      <c r="H1019" s="36"/>
      <c r="I1019" s="36"/>
      <c r="J1019" s="36"/>
      <c r="K1019" s="36"/>
      <c r="L1019" s="36"/>
      <c r="M1019" s="36"/>
      <c r="N1019" s="36"/>
      <c r="O1019" s="36"/>
      <c r="P1019" s="36"/>
      <c r="Q1019" s="36" t="s">
        <v>1299</v>
      </c>
      <c r="R1019" s="36"/>
      <c r="S1019" s="36"/>
      <c r="T1019" s="36"/>
      <c r="U1019" s="36"/>
      <c r="V1019" s="36"/>
      <c r="W1019" s="36"/>
      <c r="X1019" s="36"/>
    </row>
    <row r="1020" spans="1:24">
      <c r="A1020" s="16" t="s">
        <v>534</v>
      </c>
      <c r="B1020" s="16" t="s">
        <v>640</v>
      </c>
      <c r="C1020" s="16">
        <v>3</v>
      </c>
      <c r="D1020" s="16" t="s">
        <v>881</v>
      </c>
      <c r="E1020" s="16">
        <v>3</v>
      </c>
      <c r="F1020">
        <f xml:space="preserve"> COUNTA(G1020:AJ1020)</f>
        <v>0</v>
      </c>
      <c r="G1020" s="36"/>
      <c r="H1020" s="36"/>
      <c r="I1020" s="36"/>
      <c r="J1020" s="36"/>
      <c r="K1020" s="36"/>
      <c r="L1020" s="36"/>
      <c r="M1020" s="36"/>
      <c r="N1020" s="36"/>
      <c r="O1020" s="36"/>
      <c r="P1020" s="36"/>
      <c r="Q1020" s="36"/>
      <c r="R1020" s="36"/>
      <c r="S1020" s="36"/>
      <c r="T1020" s="36"/>
      <c r="U1020" s="36"/>
      <c r="V1020" s="36"/>
      <c r="W1020" s="36"/>
      <c r="X1020" s="36"/>
    </row>
    <row r="1021" spans="1:24">
      <c r="A1021" s="16"/>
      <c r="B1021" s="16"/>
      <c r="C1021" s="16"/>
      <c r="D1021" s="16"/>
      <c r="E1021" s="16"/>
      <c r="F1021">
        <f t="shared" si="135"/>
        <v>0</v>
      </c>
      <c r="G1021" s="36"/>
      <c r="H1021" s="36"/>
      <c r="I1021" s="36"/>
      <c r="J1021" s="36"/>
      <c r="K1021" s="36"/>
      <c r="L1021" s="36"/>
      <c r="M1021" s="36"/>
      <c r="N1021" s="36"/>
      <c r="O1021" s="36"/>
      <c r="P1021" s="36"/>
      <c r="Q1021" s="36"/>
      <c r="R1021" s="36"/>
      <c r="S1021" s="36"/>
      <c r="T1021" s="36"/>
      <c r="U1021" s="36"/>
      <c r="V1021" s="36"/>
      <c r="W1021" s="36"/>
      <c r="X1021" s="36"/>
    </row>
    <row r="1022" spans="1:24">
      <c r="A1022" s="16" t="s">
        <v>534</v>
      </c>
      <c r="B1022" s="16" t="s">
        <v>900</v>
      </c>
      <c r="C1022" s="16">
        <v>0</v>
      </c>
      <c r="D1022" s="16">
        <v>0</v>
      </c>
      <c r="E1022" s="16"/>
      <c r="F1022">
        <f t="shared" si="135"/>
        <v>0</v>
      </c>
      <c r="G1022" s="36"/>
      <c r="H1022" s="36"/>
      <c r="I1022" s="36"/>
      <c r="J1022" s="36"/>
      <c r="K1022" s="36"/>
      <c r="L1022" s="36"/>
      <c r="M1022" s="36"/>
      <c r="N1022" s="36"/>
      <c r="O1022" s="36"/>
      <c r="P1022" s="36"/>
      <c r="Q1022" s="36"/>
      <c r="R1022" s="36"/>
      <c r="S1022" s="36"/>
      <c r="T1022" s="36"/>
      <c r="U1022" s="36"/>
      <c r="V1022" s="36"/>
      <c r="W1022" s="36"/>
      <c r="X1022" s="36"/>
    </row>
    <row r="1023" spans="1:24">
      <c r="A1023" s="16" t="s">
        <v>534</v>
      </c>
      <c r="B1023" s="16" t="s">
        <v>85</v>
      </c>
      <c r="C1023" s="16">
        <v>3</v>
      </c>
      <c r="D1023" s="16" t="s">
        <v>880</v>
      </c>
      <c r="E1023" s="16">
        <v>1</v>
      </c>
      <c r="F1023">
        <f xml:space="preserve"> COUNTA(G1023:AJ1023)</f>
        <v>1</v>
      </c>
      <c r="G1023" s="36"/>
      <c r="H1023" s="36"/>
      <c r="I1023" s="36"/>
      <c r="J1023" s="36"/>
      <c r="K1023" s="36"/>
      <c r="L1023" s="36"/>
      <c r="M1023" s="36"/>
      <c r="N1023" s="36"/>
      <c r="O1023" s="36"/>
      <c r="P1023" s="36"/>
      <c r="Q1023" s="36" t="s">
        <v>1299</v>
      </c>
      <c r="R1023" s="36"/>
      <c r="S1023" s="36"/>
      <c r="T1023" s="36"/>
      <c r="U1023" s="36"/>
      <c r="V1023" s="36"/>
      <c r="W1023" s="36"/>
      <c r="X1023" s="36"/>
    </row>
    <row r="1024" spans="1:24">
      <c r="A1024" s="16" t="s">
        <v>534</v>
      </c>
      <c r="B1024" s="16" t="s">
        <v>85</v>
      </c>
      <c r="C1024" s="16">
        <v>3</v>
      </c>
      <c r="D1024" s="16" t="s">
        <v>881</v>
      </c>
      <c r="E1024" s="16">
        <v>2</v>
      </c>
      <c r="F1024">
        <f xml:space="preserve"> COUNTA(G1024:AJ1024)</f>
        <v>1</v>
      </c>
      <c r="G1024" s="36"/>
      <c r="H1024" s="36"/>
      <c r="I1024" s="36"/>
      <c r="J1024" s="36"/>
      <c r="K1024" s="36"/>
      <c r="L1024" s="36"/>
      <c r="M1024" s="36"/>
      <c r="N1024" s="36"/>
      <c r="O1024" s="36"/>
      <c r="P1024" s="36"/>
      <c r="Q1024" s="36" t="s">
        <v>1299</v>
      </c>
      <c r="R1024" s="36"/>
      <c r="S1024" s="36"/>
      <c r="T1024" s="36"/>
      <c r="U1024" s="36"/>
      <c r="V1024" s="36"/>
      <c r="W1024" s="36"/>
      <c r="X1024" s="36"/>
    </row>
    <row r="1025" spans="1:24">
      <c r="A1025" s="16"/>
      <c r="B1025" s="16"/>
      <c r="C1025" s="16"/>
      <c r="D1025" s="16"/>
      <c r="E1025" s="16"/>
      <c r="F1025">
        <f t="shared" si="134"/>
        <v>0</v>
      </c>
      <c r="G1025" s="36"/>
      <c r="H1025" s="36"/>
      <c r="I1025" s="36"/>
      <c r="J1025" s="36"/>
      <c r="K1025" s="36"/>
      <c r="L1025" s="36"/>
      <c r="M1025" s="36"/>
      <c r="N1025" s="36"/>
      <c r="O1025" s="36"/>
      <c r="P1025" s="36"/>
      <c r="Q1025" s="36"/>
      <c r="R1025" s="36"/>
      <c r="S1025" s="36"/>
      <c r="T1025" s="36"/>
      <c r="U1025" s="36"/>
      <c r="V1025" s="36"/>
      <c r="W1025" s="36"/>
      <c r="X1025" s="36"/>
    </row>
    <row r="1026" spans="1:24">
      <c r="A1026" s="16" t="s">
        <v>534</v>
      </c>
      <c r="B1026" s="16" t="s">
        <v>390</v>
      </c>
      <c r="C1026" s="16">
        <v>0</v>
      </c>
      <c r="D1026" s="16">
        <v>0</v>
      </c>
      <c r="E1026" s="16"/>
      <c r="F1026">
        <f t="shared" si="134"/>
        <v>0</v>
      </c>
      <c r="G1026" s="36"/>
      <c r="H1026" s="36"/>
      <c r="I1026" s="36"/>
      <c r="J1026" s="36"/>
      <c r="K1026" s="36"/>
      <c r="L1026" s="36"/>
      <c r="M1026" s="36"/>
      <c r="N1026" s="36"/>
      <c r="O1026" s="36"/>
      <c r="P1026" s="36"/>
      <c r="Q1026" s="36"/>
      <c r="R1026" s="36"/>
      <c r="S1026" s="36"/>
      <c r="T1026" s="36"/>
      <c r="U1026" s="36"/>
      <c r="V1026" s="36"/>
      <c r="W1026" s="36"/>
      <c r="X1026" s="36"/>
    </row>
    <row r="1027" spans="1:24">
      <c r="A1027" s="16" t="s">
        <v>534</v>
      </c>
      <c r="B1027" s="16" t="s">
        <v>390</v>
      </c>
      <c r="C1027" s="16">
        <v>3</v>
      </c>
      <c r="D1027" s="16" t="s">
        <v>881</v>
      </c>
      <c r="E1027" s="16">
        <v>1</v>
      </c>
      <c r="F1027">
        <f xml:space="preserve"> COUNTA(G1027:AJ1027)</f>
        <v>1</v>
      </c>
      <c r="G1027" s="36"/>
      <c r="H1027" s="36"/>
      <c r="I1027" s="36"/>
      <c r="J1027" s="36"/>
      <c r="K1027" s="36"/>
      <c r="L1027" s="36"/>
      <c r="M1027" s="36"/>
      <c r="N1027" s="36"/>
      <c r="O1027" s="36"/>
      <c r="P1027" s="36"/>
      <c r="Q1027" s="36" t="s">
        <v>1299</v>
      </c>
      <c r="R1027" s="36"/>
      <c r="S1027" s="36"/>
      <c r="T1027" s="36"/>
      <c r="U1027" s="36"/>
      <c r="V1027" s="36"/>
      <c r="W1027" s="36"/>
      <c r="X1027" s="36"/>
    </row>
    <row r="1028" spans="1:24">
      <c r="A1028" s="16" t="s">
        <v>534</v>
      </c>
      <c r="B1028" s="16" t="s">
        <v>390</v>
      </c>
      <c r="C1028" s="16">
        <v>3</v>
      </c>
      <c r="D1028" s="16" t="s">
        <v>881</v>
      </c>
      <c r="E1028" s="16">
        <v>2</v>
      </c>
      <c r="F1028">
        <f xml:space="preserve"> COUNTA(G1028:AJ1028)</f>
        <v>1</v>
      </c>
      <c r="G1028" s="36"/>
      <c r="H1028" s="36"/>
      <c r="I1028" s="36"/>
      <c r="J1028" s="36"/>
      <c r="K1028" s="36"/>
      <c r="L1028" s="36"/>
      <c r="M1028" s="36"/>
      <c r="N1028" s="36"/>
      <c r="O1028" s="36"/>
      <c r="P1028" s="36"/>
      <c r="Q1028" s="36" t="s">
        <v>1299</v>
      </c>
      <c r="R1028" s="36"/>
      <c r="S1028" s="36"/>
      <c r="T1028" s="36"/>
      <c r="U1028" s="36"/>
      <c r="V1028" s="36"/>
      <c r="W1028" s="36"/>
      <c r="X1028" s="36"/>
    </row>
    <row r="1029" spans="1:24">
      <c r="A1029" s="16"/>
      <c r="B1029" s="16"/>
      <c r="C1029" s="16"/>
      <c r="D1029" s="16"/>
      <c r="E1029" s="16"/>
      <c r="F1029">
        <f t="shared" ref="F1029:F1030" si="136" xml:space="preserve"> COUNTA(G1029:AJ1029)</f>
        <v>0</v>
      </c>
      <c r="G1029" s="36"/>
      <c r="H1029" s="36"/>
      <c r="I1029" s="36"/>
      <c r="J1029" s="36"/>
      <c r="K1029" s="36"/>
      <c r="L1029" s="36"/>
      <c r="M1029" s="36"/>
      <c r="N1029" s="36"/>
      <c r="O1029" s="36"/>
      <c r="P1029" s="36"/>
      <c r="Q1029" s="36"/>
      <c r="R1029" s="36"/>
      <c r="S1029" s="36"/>
      <c r="T1029" s="36"/>
      <c r="U1029" s="36"/>
      <c r="V1029" s="36"/>
      <c r="W1029" s="36"/>
      <c r="X1029" s="36"/>
    </row>
    <row r="1030" spans="1:24">
      <c r="A1030" s="16" t="s">
        <v>371</v>
      </c>
      <c r="B1030" s="16" t="s">
        <v>565</v>
      </c>
      <c r="C1030" s="16">
        <v>11</v>
      </c>
      <c r="D1030" s="16">
        <v>0</v>
      </c>
      <c r="E1030" s="16"/>
      <c r="F1030">
        <f t="shared" si="136"/>
        <v>0</v>
      </c>
      <c r="G1030" s="36"/>
      <c r="H1030" s="36"/>
      <c r="I1030" s="36"/>
      <c r="J1030" s="36"/>
      <c r="K1030" s="36"/>
      <c r="L1030" s="36"/>
      <c r="M1030" s="36"/>
      <c r="N1030" s="36"/>
      <c r="O1030" s="36"/>
      <c r="P1030" s="36"/>
      <c r="Q1030" s="36"/>
      <c r="R1030" s="36"/>
      <c r="S1030" s="36"/>
      <c r="T1030" s="36"/>
      <c r="U1030" s="36"/>
      <c r="V1030" s="36"/>
      <c r="W1030" s="36"/>
      <c r="X1030" s="36"/>
    </row>
    <row r="1031" spans="1:24">
      <c r="A1031" s="16" t="s">
        <v>371</v>
      </c>
      <c r="B1031" s="16" t="s">
        <v>565</v>
      </c>
      <c r="C1031" s="16">
        <v>1</v>
      </c>
      <c r="D1031" s="16" t="s">
        <v>880</v>
      </c>
      <c r="E1031" s="16">
        <v>1</v>
      </c>
      <c r="F1031">
        <f t="shared" ref="F1031:F1041" si="137" xml:space="preserve"> COUNTA(G1031:AJ1031)</f>
        <v>4</v>
      </c>
      <c r="G1031" s="36" t="s">
        <v>1299</v>
      </c>
      <c r="H1031" s="36"/>
      <c r="I1031" s="36"/>
      <c r="J1031" s="43" t="s">
        <v>1299</v>
      </c>
      <c r="K1031" s="36"/>
      <c r="L1031" s="36"/>
      <c r="M1031" s="43" t="s">
        <v>1299</v>
      </c>
      <c r="N1031" s="43" t="s">
        <v>1299</v>
      </c>
      <c r="O1031" s="36"/>
      <c r="P1031" s="36"/>
      <c r="Q1031" s="36"/>
      <c r="R1031" s="36"/>
      <c r="S1031" s="36"/>
      <c r="T1031" s="36"/>
      <c r="U1031" s="36"/>
      <c r="V1031" s="36"/>
      <c r="W1031" s="36"/>
      <c r="X1031" s="36"/>
    </row>
    <row r="1032" spans="1:24">
      <c r="A1032" s="16" t="s">
        <v>371</v>
      </c>
      <c r="B1032" s="16" t="s">
        <v>565</v>
      </c>
      <c r="C1032" s="16">
        <v>1</v>
      </c>
      <c r="D1032" s="16" t="s">
        <v>880</v>
      </c>
      <c r="E1032" s="16">
        <v>2</v>
      </c>
      <c r="F1032">
        <f t="shared" si="137"/>
        <v>3</v>
      </c>
      <c r="G1032" s="36" t="s">
        <v>1299</v>
      </c>
      <c r="H1032" s="36"/>
      <c r="I1032" s="36"/>
      <c r="J1032" s="43" t="s">
        <v>1299</v>
      </c>
      <c r="K1032" s="36"/>
      <c r="L1032" s="36"/>
      <c r="M1032" s="43" t="s">
        <v>1299</v>
      </c>
      <c r="N1032" s="36"/>
      <c r="O1032" s="36"/>
      <c r="P1032" s="36"/>
      <c r="Q1032" s="36"/>
      <c r="R1032" s="36"/>
      <c r="S1032" s="36"/>
      <c r="T1032" s="36"/>
      <c r="U1032" s="36"/>
      <c r="V1032" s="36"/>
      <c r="W1032" s="36"/>
      <c r="X1032" s="36"/>
    </row>
    <row r="1033" spans="1:24">
      <c r="A1033" s="16" t="s">
        <v>371</v>
      </c>
      <c r="B1033" s="16" t="s">
        <v>565</v>
      </c>
      <c r="C1033" s="16">
        <v>1</v>
      </c>
      <c r="D1033" s="16" t="s">
        <v>881</v>
      </c>
      <c r="E1033" s="16">
        <v>3</v>
      </c>
      <c r="F1033">
        <f t="shared" si="137"/>
        <v>3</v>
      </c>
      <c r="G1033" s="36" t="s">
        <v>1299</v>
      </c>
      <c r="H1033" s="36"/>
      <c r="I1033" s="36"/>
      <c r="J1033" s="43" t="s">
        <v>1299</v>
      </c>
      <c r="K1033" s="36"/>
      <c r="L1033" s="36"/>
      <c r="M1033" s="43" t="s">
        <v>1299</v>
      </c>
      <c r="N1033" s="36"/>
      <c r="O1033" s="36"/>
      <c r="P1033" s="36"/>
      <c r="Q1033" s="36"/>
      <c r="R1033" s="36"/>
      <c r="S1033" s="36"/>
      <c r="T1033" s="36"/>
      <c r="U1033" s="36"/>
      <c r="V1033" s="36"/>
      <c r="W1033" s="36"/>
      <c r="X1033" s="36"/>
    </row>
    <row r="1034" spans="1:24">
      <c r="A1034" s="16" t="s">
        <v>371</v>
      </c>
      <c r="B1034" s="16" t="s">
        <v>565</v>
      </c>
      <c r="C1034" s="16">
        <v>1</v>
      </c>
      <c r="D1034" s="16" t="s">
        <v>881</v>
      </c>
      <c r="E1034" s="16">
        <v>4</v>
      </c>
      <c r="F1034">
        <f t="shared" si="137"/>
        <v>4</v>
      </c>
      <c r="G1034" s="36" t="s">
        <v>1299</v>
      </c>
      <c r="H1034" s="36"/>
      <c r="I1034" s="36"/>
      <c r="J1034" s="43" t="s">
        <v>1299</v>
      </c>
      <c r="K1034" s="36"/>
      <c r="L1034" s="36"/>
      <c r="M1034" s="43" t="s">
        <v>1299</v>
      </c>
      <c r="N1034" s="43" t="s">
        <v>1302</v>
      </c>
      <c r="O1034" s="36"/>
      <c r="P1034" s="36"/>
      <c r="Q1034" s="36"/>
      <c r="R1034" s="36"/>
      <c r="S1034" s="36"/>
      <c r="T1034" s="36"/>
      <c r="U1034" s="36"/>
      <c r="V1034" s="36"/>
      <c r="W1034" s="36"/>
      <c r="X1034" s="36"/>
    </row>
    <row r="1035" spans="1:24">
      <c r="A1035" s="16" t="s">
        <v>371</v>
      </c>
      <c r="B1035" s="16" t="s">
        <v>565</v>
      </c>
      <c r="C1035" s="16">
        <v>1</v>
      </c>
      <c r="D1035" s="16" t="s">
        <v>881</v>
      </c>
      <c r="E1035" s="16">
        <v>5</v>
      </c>
      <c r="F1035">
        <f t="shared" si="137"/>
        <v>3</v>
      </c>
      <c r="G1035" s="36" t="s">
        <v>1299</v>
      </c>
      <c r="H1035" s="36"/>
      <c r="I1035" s="36"/>
      <c r="J1035" s="43" t="s">
        <v>1299</v>
      </c>
      <c r="K1035" s="36"/>
      <c r="L1035" s="36"/>
      <c r="M1035" s="43" t="s">
        <v>1299</v>
      </c>
      <c r="N1035" s="36"/>
      <c r="O1035" s="36"/>
      <c r="P1035" s="36"/>
      <c r="Q1035" s="36"/>
      <c r="R1035" s="36"/>
      <c r="S1035" s="36"/>
      <c r="T1035" s="36"/>
      <c r="U1035" s="36"/>
      <c r="V1035" s="36"/>
      <c r="W1035" s="36"/>
      <c r="X1035" s="36"/>
    </row>
    <row r="1036" spans="1:24">
      <c r="A1036" s="16" t="s">
        <v>371</v>
      </c>
      <c r="B1036" s="16" t="s">
        <v>565</v>
      </c>
      <c r="C1036" s="16">
        <v>1</v>
      </c>
      <c r="D1036" s="16" t="s">
        <v>882</v>
      </c>
      <c r="E1036" s="16">
        <v>6</v>
      </c>
      <c r="F1036">
        <f t="shared" si="137"/>
        <v>3</v>
      </c>
      <c r="G1036" s="36"/>
      <c r="H1036" s="43" t="s">
        <v>1300</v>
      </c>
      <c r="I1036" s="36" t="s">
        <v>1299</v>
      </c>
      <c r="J1036" s="36"/>
      <c r="K1036" s="36"/>
      <c r="L1036" s="36"/>
      <c r="M1036" s="36" t="s">
        <v>1299</v>
      </c>
      <c r="N1036" s="36"/>
      <c r="O1036" s="36"/>
      <c r="P1036" s="36"/>
      <c r="Q1036" s="36"/>
      <c r="R1036" s="36"/>
      <c r="S1036" s="36"/>
      <c r="T1036" s="36"/>
      <c r="U1036" s="36"/>
      <c r="V1036" s="36"/>
      <c r="W1036" s="36"/>
      <c r="X1036" s="36"/>
    </row>
    <row r="1037" spans="1:24">
      <c r="A1037" s="16" t="s">
        <v>371</v>
      </c>
      <c r="B1037" s="16" t="s">
        <v>565</v>
      </c>
      <c r="C1037" s="16">
        <v>1</v>
      </c>
      <c r="D1037" s="16" t="s">
        <v>881</v>
      </c>
      <c r="E1037" s="16">
        <v>7</v>
      </c>
      <c r="F1037">
        <f t="shared" si="137"/>
        <v>3</v>
      </c>
      <c r="G1037" s="36"/>
      <c r="H1037" s="36" t="s">
        <v>1299</v>
      </c>
      <c r="I1037" s="36"/>
      <c r="J1037" s="43" t="s">
        <v>1299</v>
      </c>
      <c r="K1037" s="36"/>
      <c r="L1037" s="36"/>
      <c r="M1037" s="36" t="s">
        <v>1299</v>
      </c>
      <c r="N1037" s="36"/>
      <c r="O1037" s="36"/>
      <c r="P1037" s="36"/>
      <c r="Q1037" s="36"/>
      <c r="R1037" s="36"/>
      <c r="S1037" s="36"/>
      <c r="T1037" s="36"/>
      <c r="U1037" s="36"/>
      <c r="V1037" s="36"/>
      <c r="W1037" s="36"/>
      <c r="X1037" s="36"/>
    </row>
    <row r="1038" spans="1:24">
      <c r="A1038" s="16" t="s">
        <v>371</v>
      </c>
      <c r="B1038" s="16" t="s">
        <v>565</v>
      </c>
      <c r="C1038" s="16">
        <v>1</v>
      </c>
      <c r="D1038" s="16" t="s">
        <v>881</v>
      </c>
      <c r="E1038" s="16">
        <v>8</v>
      </c>
      <c r="F1038">
        <f t="shared" si="137"/>
        <v>5</v>
      </c>
      <c r="G1038" s="36" t="s">
        <v>1299</v>
      </c>
      <c r="H1038" s="36" t="s">
        <v>1299</v>
      </c>
      <c r="I1038" s="36" t="s">
        <v>1299</v>
      </c>
      <c r="J1038" s="43" t="s">
        <v>1299</v>
      </c>
      <c r="K1038" s="36"/>
      <c r="L1038" s="36"/>
      <c r="M1038" s="43" t="s">
        <v>1299</v>
      </c>
      <c r="N1038" s="36"/>
      <c r="O1038" s="36"/>
      <c r="P1038" s="36"/>
      <c r="Q1038" s="36"/>
      <c r="R1038" s="36"/>
      <c r="S1038" s="36"/>
      <c r="T1038" s="36"/>
      <c r="U1038" s="36"/>
      <c r="V1038" s="36"/>
      <c r="W1038" s="36"/>
      <c r="X1038" s="36"/>
    </row>
    <row r="1039" spans="1:24">
      <c r="A1039" s="16" t="s">
        <v>371</v>
      </c>
      <c r="B1039" s="16" t="s">
        <v>565</v>
      </c>
      <c r="C1039" s="16">
        <v>1</v>
      </c>
      <c r="D1039" s="16" t="s">
        <v>881</v>
      </c>
      <c r="E1039" s="16">
        <v>9</v>
      </c>
      <c r="F1039">
        <f t="shared" si="137"/>
        <v>1</v>
      </c>
      <c r="G1039" s="36"/>
      <c r="H1039" s="36"/>
      <c r="I1039" s="36" t="s">
        <v>1299</v>
      </c>
      <c r="J1039" s="36"/>
      <c r="K1039" s="36"/>
      <c r="L1039" s="36"/>
      <c r="M1039" s="36"/>
      <c r="N1039" s="36"/>
      <c r="O1039" s="36"/>
      <c r="P1039" s="36"/>
      <c r="Q1039" s="36"/>
      <c r="R1039" s="36"/>
      <c r="S1039" s="36"/>
      <c r="T1039" s="36"/>
      <c r="U1039" s="36"/>
      <c r="V1039" s="36"/>
      <c r="W1039" s="36"/>
      <c r="X1039" s="36"/>
    </row>
    <row r="1040" spans="1:24">
      <c r="A1040" s="16" t="s">
        <v>371</v>
      </c>
      <c r="B1040" s="16" t="s">
        <v>565</v>
      </c>
      <c r="C1040" s="16">
        <v>1</v>
      </c>
      <c r="D1040" s="16" t="s">
        <v>881</v>
      </c>
      <c r="E1040" s="16">
        <v>10</v>
      </c>
      <c r="F1040">
        <f t="shared" si="137"/>
        <v>2</v>
      </c>
      <c r="G1040" s="36"/>
      <c r="H1040" s="43" t="s">
        <v>1300</v>
      </c>
      <c r="I1040" s="36" t="s">
        <v>1299</v>
      </c>
      <c r="J1040" s="36"/>
      <c r="K1040" s="36"/>
      <c r="L1040" s="36"/>
      <c r="M1040" s="36"/>
      <c r="N1040" s="36"/>
      <c r="O1040" s="36"/>
      <c r="P1040" s="36"/>
      <c r="Q1040" s="36"/>
      <c r="R1040" s="36"/>
      <c r="S1040" s="36"/>
      <c r="T1040" s="36"/>
      <c r="U1040" s="36"/>
      <c r="V1040" s="36"/>
      <c r="W1040" s="36"/>
      <c r="X1040" s="36"/>
    </row>
    <row r="1041" spans="1:24">
      <c r="A1041" s="16" t="s">
        <v>371</v>
      </c>
      <c r="B1041" s="16" t="s">
        <v>565</v>
      </c>
      <c r="C1041" s="16">
        <v>1</v>
      </c>
      <c r="D1041" s="16" t="s">
        <v>882</v>
      </c>
      <c r="E1041" s="16">
        <v>11</v>
      </c>
      <c r="F1041">
        <f t="shared" si="137"/>
        <v>2</v>
      </c>
      <c r="G1041" s="36"/>
      <c r="H1041" s="36"/>
      <c r="I1041" s="36" t="s">
        <v>1299</v>
      </c>
      <c r="J1041" s="36"/>
      <c r="K1041" s="36"/>
      <c r="L1041" s="36"/>
      <c r="M1041" s="36" t="s">
        <v>1299</v>
      </c>
      <c r="N1041" s="36"/>
      <c r="O1041" s="36"/>
      <c r="P1041" s="36"/>
      <c r="Q1041" s="36"/>
      <c r="R1041" s="36"/>
      <c r="S1041" s="36"/>
      <c r="T1041" s="36"/>
      <c r="U1041" s="36"/>
      <c r="V1041" s="36"/>
      <c r="W1041" s="36"/>
      <c r="X1041" s="36"/>
    </row>
    <row r="1042" spans="1:24">
      <c r="A1042" s="16"/>
      <c r="B1042" s="16"/>
      <c r="C1042" s="16"/>
      <c r="D1042" s="16"/>
      <c r="E1042" s="16"/>
      <c r="F1042">
        <f t="shared" si="134"/>
        <v>0</v>
      </c>
      <c r="G1042" s="36"/>
      <c r="H1042" s="36"/>
      <c r="I1042" s="36"/>
      <c r="J1042" s="36"/>
      <c r="K1042" s="36"/>
      <c r="L1042" s="36"/>
      <c r="M1042" s="36"/>
      <c r="N1042" s="36"/>
      <c r="O1042" s="36"/>
      <c r="P1042" s="36"/>
      <c r="Q1042" s="36"/>
      <c r="R1042" s="36"/>
      <c r="S1042" s="36"/>
      <c r="T1042" s="36"/>
      <c r="U1042" s="36"/>
      <c r="V1042" s="36"/>
      <c r="W1042" s="36"/>
      <c r="X1042" s="36"/>
    </row>
    <row r="1043" spans="1:24">
      <c r="A1043" s="16" t="s">
        <v>371</v>
      </c>
      <c r="B1043" s="16" t="s">
        <v>676</v>
      </c>
      <c r="C1043" s="16">
        <v>10</v>
      </c>
      <c r="D1043" s="16">
        <v>0</v>
      </c>
      <c r="E1043" s="16"/>
      <c r="F1043">
        <f t="shared" ref="F1043:F1062" si="138" xml:space="preserve"> COUNTA(G1043:AJ1043)</f>
        <v>0</v>
      </c>
      <c r="G1043" s="36"/>
      <c r="H1043" s="36"/>
      <c r="I1043" s="36"/>
      <c r="J1043" s="36"/>
      <c r="K1043" s="36"/>
      <c r="L1043" s="36"/>
      <c r="M1043" s="36"/>
      <c r="N1043" s="36"/>
      <c r="O1043" s="36"/>
      <c r="P1043" s="36"/>
      <c r="Q1043" s="36"/>
      <c r="R1043" s="36"/>
      <c r="S1043" s="36"/>
      <c r="T1043" s="36"/>
      <c r="U1043" s="36"/>
      <c r="V1043" s="36"/>
      <c r="W1043" s="36"/>
      <c r="X1043" s="36"/>
    </row>
    <row r="1044" spans="1:24">
      <c r="A1044" s="16" t="s">
        <v>371</v>
      </c>
      <c r="B1044" s="16" t="s">
        <v>676</v>
      </c>
      <c r="C1044" s="16">
        <v>1</v>
      </c>
      <c r="D1044" s="16" t="s">
        <v>882</v>
      </c>
      <c r="E1044" s="16">
        <v>1</v>
      </c>
      <c r="F1044">
        <f t="shared" ref="F1044:F1052" si="139" xml:space="preserve"> COUNTA(G1044:AJ1044)</f>
        <v>3</v>
      </c>
      <c r="G1044" s="36" t="s">
        <v>1299</v>
      </c>
      <c r="H1044" s="36" t="s">
        <v>1299</v>
      </c>
      <c r="I1044" s="36" t="s">
        <v>1299</v>
      </c>
      <c r="J1044" s="36"/>
      <c r="K1044" s="36"/>
      <c r="L1044" s="36"/>
      <c r="M1044" s="36"/>
      <c r="N1044" s="36"/>
      <c r="O1044" s="36"/>
      <c r="P1044" s="36"/>
      <c r="Q1044" s="36"/>
      <c r="R1044" s="36"/>
      <c r="S1044" s="36"/>
      <c r="T1044" s="36"/>
      <c r="U1044" s="36"/>
      <c r="V1044" s="36"/>
      <c r="W1044" s="36"/>
      <c r="X1044" s="36"/>
    </row>
    <row r="1045" spans="1:24">
      <c r="A1045" s="16" t="s">
        <v>371</v>
      </c>
      <c r="B1045" s="16" t="s">
        <v>676</v>
      </c>
      <c r="C1045" s="16">
        <v>1</v>
      </c>
      <c r="D1045" s="16" t="s">
        <v>880</v>
      </c>
      <c r="E1045" s="16">
        <v>2</v>
      </c>
      <c r="F1045">
        <f t="shared" si="139"/>
        <v>4</v>
      </c>
      <c r="G1045" s="36" t="s">
        <v>1299</v>
      </c>
      <c r="H1045" s="36" t="s">
        <v>1299</v>
      </c>
      <c r="I1045" s="36" t="s">
        <v>1299</v>
      </c>
      <c r="J1045" s="43" t="s">
        <v>1299</v>
      </c>
      <c r="K1045" s="36"/>
      <c r="L1045" s="36"/>
      <c r="M1045" s="36"/>
      <c r="N1045" s="36"/>
      <c r="O1045" s="36"/>
      <c r="P1045" s="36"/>
      <c r="Q1045" s="36"/>
      <c r="R1045" s="36"/>
      <c r="S1045" s="36"/>
      <c r="T1045" s="36"/>
      <c r="U1045" s="36"/>
      <c r="V1045" s="36"/>
      <c r="W1045" s="36"/>
      <c r="X1045" s="36"/>
    </row>
    <row r="1046" spans="1:24">
      <c r="A1046" s="16" t="s">
        <v>371</v>
      </c>
      <c r="B1046" s="16" t="s">
        <v>676</v>
      </c>
      <c r="C1046" s="16">
        <v>1</v>
      </c>
      <c r="D1046" s="16" t="s">
        <v>881</v>
      </c>
      <c r="E1046" s="16">
        <v>3</v>
      </c>
      <c r="F1046">
        <f t="shared" si="139"/>
        <v>6</v>
      </c>
      <c r="G1046" s="36" t="s">
        <v>1299</v>
      </c>
      <c r="H1046" s="36" t="s">
        <v>1299</v>
      </c>
      <c r="I1046" s="36" t="s">
        <v>1299</v>
      </c>
      <c r="J1046" s="43" t="s">
        <v>1299</v>
      </c>
      <c r="K1046" s="36"/>
      <c r="L1046" s="36"/>
      <c r="M1046" s="47" t="s">
        <v>1299</v>
      </c>
      <c r="N1046" s="43" t="s">
        <v>1302</v>
      </c>
      <c r="O1046" s="36"/>
      <c r="P1046" s="36"/>
      <c r="Q1046" s="36"/>
      <c r="R1046" s="36"/>
      <c r="S1046" s="36"/>
      <c r="T1046" s="36"/>
      <c r="U1046" s="36"/>
      <c r="V1046" s="36"/>
      <c r="W1046" s="36"/>
      <c r="X1046" s="36"/>
    </row>
    <row r="1047" spans="1:24">
      <c r="A1047" s="16" t="s">
        <v>371</v>
      </c>
      <c r="B1047" s="16" t="s">
        <v>676</v>
      </c>
      <c r="C1047" s="16">
        <v>1</v>
      </c>
      <c r="D1047" s="16" t="s">
        <v>881</v>
      </c>
      <c r="E1047" s="16">
        <v>4</v>
      </c>
      <c r="F1047">
        <f t="shared" si="139"/>
        <v>3</v>
      </c>
      <c r="G1047" s="36" t="s">
        <v>1299</v>
      </c>
      <c r="H1047" s="36" t="s">
        <v>1299</v>
      </c>
      <c r="I1047" s="36" t="s">
        <v>1299</v>
      </c>
      <c r="J1047" s="36"/>
      <c r="K1047" s="36"/>
      <c r="L1047" s="36"/>
      <c r="M1047" s="36"/>
      <c r="N1047" s="36"/>
      <c r="O1047" s="36"/>
      <c r="P1047" s="36"/>
      <c r="Q1047" s="36"/>
      <c r="R1047" s="36"/>
      <c r="S1047" s="36"/>
      <c r="T1047" s="36"/>
      <c r="U1047" s="36"/>
      <c r="V1047" s="36"/>
      <c r="W1047" s="36"/>
      <c r="X1047" s="36"/>
    </row>
    <row r="1048" spans="1:24">
      <c r="A1048" s="16" t="s">
        <v>371</v>
      </c>
      <c r="B1048" s="16" t="s">
        <v>676</v>
      </c>
      <c r="C1048" s="16">
        <v>1</v>
      </c>
      <c r="D1048" s="16" t="s">
        <v>881</v>
      </c>
      <c r="E1048" s="16">
        <v>5</v>
      </c>
      <c r="F1048">
        <f t="shared" si="139"/>
        <v>2</v>
      </c>
      <c r="G1048" s="36"/>
      <c r="H1048" s="36" t="s">
        <v>1299</v>
      </c>
      <c r="I1048" s="36" t="s">
        <v>1299</v>
      </c>
      <c r="J1048" s="36"/>
      <c r="K1048" s="36"/>
      <c r="L1048" s="36"/>
      <c r="M1048" s="36"/>
      <c r="N1048" s="36"/>
      <c r="O1048" s="36"/>
      <c r="P1048" s="36"/>
      <c r="Q1048" s="36"/>
      <c r="R1048" s="36"/>
      <c r="S1048" s="36"/>
      <c r="T1048" s="36"/>
      <c r="U1048" s="36"/>
      <c r="V1048" s="36"/>
      <c r="W1048" s="36"/>
      <c r="X1048" s="36"/>
    </row>
    <row r="1049" spans="1:24">
      <c r="A1049" s="16" t="s">
        <v>371</v>
      </c>
      <c r="B1049" s="16" t="s">
        <v>676</v>
      </c>
      <c r="C1049" s="16">
        <v>1</v>
      </c>
      <c r="D1049" s="16" t="s">
        <v>881</v>
      </c>
      <c r="E1049" s="16">
        <v>6</v>
      </c>
      <c r="F1049">
        <f t="shared" si="139"/>
        <v>1</v>
      </c>
      <c r="G1049" s="36"/>
      <c r="H1049" s="36" t="s">
        <v>1299</v>
      </c>
      <c r="I1049" s="36"/>
      <c r="J1049" s="36"/>
      <c r="K1049" s="36"/>
      <c r="L1049" s="36"/>
      <c r="M1049" s="36"/>
      <c r="N1049" s="36"/>
      <c r="O1049" s="36"/>
      <c r="P1049" s="36"/>
      <c r="Q1049" s="36"/>
      <c r="R1049" s="36"/>
      <c r="S1049" s="36"/>
      <c r="T1049" s="36"/>
      <c r="U1049" s="36"/>
      <c r="V1049" s="36"/>
      <c r="W1049" s="36"/>
      <c r="X1049" s="36"/>
    </row>
    <row r="1050" spans="1:24">
      <c r="A1050" s="16" t="s">
        <v>371</v>
      </c>
      <c r="B1050" s="16" t="s">
        <v>676</v>
      </c>
      <c r="C1050" s="16">
        <v>1</v>
      </c>
      <c r="D1050" s="16" t="s">
        <v>882</v>
      </c>
      <c r="E1050" s="16">
        <v>7</v>
      </c>
      <c r="F1050">
        <f t="shared" si="139"/>
        <v>3</v>
      </c>
      <c r="G1050" s="36"/>
      <c r="H1050" s="36" t="s">
        <v>1299</v>
      </c>
      <c r="I1050" s="36" t="s">
        <v>1299</v>
      </c>
      <c r="J1050" s="36"/>
      <c r="K1050" s="36"/>
      <c r="L1050" s="36"/>
      <c r="M1050" s="43" t="s">
        <v>1299</v>
      </c>
      <c r="N1050" s="36"/>
      <c r="O1050" s="36"/>
      <c r="P1050" s="36"/>
      <c r="Q1050" s="36"/>
      <c r="R1050" s="36"/>
      <c r="S1050" s="36"/>
      <c r="T1050" s="36"/>
      <c r="U1050" s="36"/>
      <c r="V1050" s="36"/>
      <c r="W1050" s="36"/>
      <c r="X1050" s="36"/>
    </row>
    <row r="1051" spans="1:24">
      <c r="A1051" s="16" t="s">
        <v>371</v>
      </c>
      <c r="B1051" s="16" t="s">
        <v>676</v>
      </c>
      <c r="C1051" s="16">
        <v>1</v>
      </c>
      <c r="D1051" s="16" t="s">
        <v>880</v>
      </c>
      <c r="E1051" s="16">
        <v>8</v>
      </c>
      <c r="F1051">
        <f t="shared" si="139"/>
        <v>4</v>
      </c>
      <c r="G1051" s="36" t="s">
        <v>1299</v>
      </c>
      <c r="H1051" s="36"/>
      <c r="I1051" s="36" t="s">
        <v>1299</v>
      </c>
      <c r="J1051" s="43" t="s">
        <v>1299</v>
      </c>
      <c r="K1051" s="36"/>
      <c r="L1051" s="36"/>
      <c r="M1051" s="43" t="s">
        <v>1299</v>
      </c>
      <c r="N1051" s="36"/>
      <c r="O1051" s="36"/>
      <c r="P1051" s="36"/>
      <c r="Q1051" s="36"/>
      <c r="R1051" s="36"/>
      <c r="S1051" s="36"/>
      <c r="T1051" s="36"/>
      <c r="U1051" s="36"/>
      <c r="V1051" s="36"/>
      <c r="W1051" s="36"/>
      <c r="X1051" s="36"/>
    </row>
    <row r="1052" spans="1:24">
      <c r="A1052" s="16" t="s">
        <v>371</v>
      </c>
      <c r="B1052" s="16" t="s">
        <v>676</v>
      </c>
      <c r="C1052" s="16">
        <v>1</v>
      </c>
      <c r="D1052" s="16" t="s">
        <v>882</v>
      </c>
      <c r="E1052" s="16">
        <v>9</v>
      </c>
      <c r="F1052">
        <f t="shared" si="139"/>
        <v>6</v>
      </c>
      <c r="G1052" s="36" t="s">
        <v>1299</v>
      </c>
      <c r="H1052" s="36" t="s">
        <v>1299</v>
      </c>
      <c r="I1052" s="36" t="s">
        <v>1299</v>
      </c>
      <c r="J1052" s="43" t="s">
        <v>1299</v>
      </c>
      <c r="K1052" s="36"/>
      <c r="L1052" s="36"/>
      <c r="M1052" s="43" t="s">
        <v>1299</v>
      </c>
      <c r="N1052" s="43" t="s">
        <v>1299</v>
      </c>
      <c r="O1052" s="36"/>
      <c r="P1052" s="36"/>
      <c r="Q1052" s="36"/>
      <c r="R1052" s="36"/>
      <c r="S1052" s="36"/>
      <c r="T1052" s="36"/>
      <c r="U1052" s="36"/>
      <c r="V1052" s="36"/>
      <c r="W1052" s="36"/>
      <c r="X1052" s="36"/>
    </row>
    <row r="1053" spans="1:24">
      <c r="A1053" s="16"/>
      <c r="B1053" s="16"/>
      <c r="C1053" s="16"/>
      <c r="D1053" s="16"/>
      <c r="E1053" s="16"/>
      <c r="F1053">
        <f t="shared" si="138"/>
        <v>0</v>
      </c>
      <c r="G1053" s="36"/>
      <c r="H1053" s="36"/>
      <c r="I1053" s="36"/>
      <c r="J1053" s="36"/>
      <c r="K1053" s="36"/>
      <c r="L1053" s="36"/>
      <c r="M1053" s="36"/>
      <c r="N1053" s="36"/>
      <c r="O1053" s="36"/>
      <c r="P1053" s="36"/>
      <c r="Q1053" s="36"/>
      <c r="R1053" s="36"/>
      <c r="S1053" s="36"/>
      <c r="T1053" s="36"/>
      <c r="U1053" s="36"/>
      <c r="V1053" s="36"/>
      <c r="W1053" s="36"/>
      <c r="X1053" s="36"/>
    </row>
    <row r="1054" spans="1:24">
      <c r="A1054" s="16" t="s">
        <v>371</v>
      </c>
      <c r="B1054" s="16" t="s">
        <v>533</v>
      </c>
      <c r="C1054" s="16">
        <v>12</v>
      </c>
      <c r="D1054" s="16">
        <v>0</v>
      </c>
      <c r="E1054" s="16"/>
      <c r="F1054">
        <f t="shared" si="138"/>
        <v>0</v>
      </c>
      <c r="G1054" s="36"/>
      <c r="H1054" s="36"/>
      <c r="I1054" s="36"/>
      <c r="J1054" s="36"/>
      <c r="K1054" s="36"/>
      <c r="L1054" s="36"/>
      <c r="M1054" s="36"/>
      <c r="N1054" s="36"/>
      <c r="O1054" s="36"/>
      <c r="P1054" s="36"/>
      <c r="Q1054" s="36"/>
      <c r="R1054" s="36"/>
      <c r="S1054" s="36"/>
      <c r="T1054" s="36"/>
      <c r="U1054" s="36"/>
      <c r="V1054" s="36"/>
      <c r="W1054" s="36"/>
      <c r="X1054" s="36"/>
    </row>
    <row r="1055" spans="1:24">
      <c r="A1055" s="16" t="s">
        <v>371</v>
      </c>
      <c r="B1055" s="16" t="s">
        <v>533</v>
      </c>
      <c r="C1055" s="16">
        <v>1</v>
      </c>
      <c r="D1055" s="16" t="s">
        <v>880</v>
      </c>
      <c r="E1055" s="16">
        <v>1</v>
      </c>
      <c r="F1055">
        <f t="shared" ref="F1055:F1060" si="140" xml:space="preserve"> COUNTA(G1055:AJ1055)</f>
        <v>5</v>
      </c>
      <c r="G1055" s="36" t="s">
        <v>1299</v>
      </c>
      <c r="H1055" s="36" t="s">
        <v>1299</v>
      </c>
      <c r="I1055" s="36" t="s">
        <v>1299</v>
      </c>
      <c r="J1055" s="43" t="s">
        <v>1299</v>
      </c>
      <c r="K1055" s="36"/>
      <c r="L1055" s="36"/>
      <c r="M1055" s="43" t="s">
        <v>1299</v>
      </c>
      <c r="N1055" s="36"/>
      <c r="O1055" s="36"/>
      <c r="P1055" s="36"/>
      <c r="Q1055" s="36"/>
      <c r="R1055" s="36"/>
      <c r="S1055" s="36"/>
      <c r="T1055" s="36"/>
      <c r="U1055" s="36"/>
      <c r="V1055" s="36"/>
      <c r="W1055" s="36"/>
      <c r="X1055" s="36"/>
    </row>
    <row r="1056" spans="1:24">
      <c r="A1056" s="16" t="s">
        <v>371</v>
      </c>
      <c r="B1056" s="16" t="s">
        <v>533</v>
      </c>
      <c r="C1056" s="16">
        <v>1</v>
      </c>
      <c r="D1056" s="16" t="s">
        <v>880</v>
      </c>
      <c r="E1056" s="16">
        <v>2</v>
      </c>
      <c r="F1056">
        <f t="shared" si="140"/>
        <v>5</v>
      </c>
      <c r="G1056" s="36" t="s">
        <v>1299</v>
      </c>
      <c r="H1056" s="36" t="s">
        <v>1299</v>
      </c>
      <c r="I1056" s="36" t="s">
        <v>1299</v>
      </c>
      <c r="J1056" s="43" t="s">
        <v>1299</v>
      </c>
      <c r="K1056" s="36"/>
      <c r="L1056" s="36"/>
      <c r="M1056" s="43" t="s">
        <v>1299</v>
      </c>
      <c r="N1056" s="36"/>
      <c r="O1056" s="36"/>
      <c r="P1056" s="36"/>
      <c r="Q1056" s="36"/>
      <c r="R1056" s="36"/>
      <c r="S1056" s="36"/>
      <c r="T1056" s="36"/>
      <c r="U1056" s="36"/>
      <c r="V1056" s="36"/>
      <c r="W1056" s="36"/>
      <c r="X1056" s="36"/>
    </row>
    <row r="1057" spans="1:24">
      <c r="A1057" s="16" t="s">
        <v>371</v>
      </c>
      <c r="B1057" s="16" t="s">
        <v>533</v>
      </c>
      <c r="C1057" s="16">
        <v>1</v>
      </c>
      <c r="D1057" s="16" t="s">
        <v>881</v>
      </c>
      <c r="E1057" s="16">
        <v>3</v>
      </c>
      <c r="F1057">
        <f t="shared" si="140"/>
        <v>5</v>
      </c>
      <c r="G1057" s="43" t="s">
        <v>1305</v>
      </c>
      <c r="H1057" s="36" t="s">
        <v>1299</v>
      </c>
      <c r="I1057" s="36" t="s">
        <v>1299</v>
      </c>
      <c r="J1057" s="43" t="s">
        <v>1302</v>
      </c>
      <c r="K1057" s="36"/>
      <c r="L1057" s="36"/>
      <c r="M1057" s="43" t="s">
        <v>1299</v>
      </c>
      <c r="N1057" s="36"/>
      <c r="O1057" s="36"/>
      <c r="P1057" s="36"/>
      <c r="Q1057" s="36"/>
      <c r="R1057" s="36"/>
      <c r="S1057" s="36"/>
      <c r="T1057" s="36"/>
      <c r="U1057" s="36"/>
      <c r="V1057" s="36"/>
      <c r="W1057" s="36"/>
      <c r="X1057" s="36"/>
    </row>
    <row r="1058" spans="1:24">
      <c r="A1058" s="16" t="s">
        <v>371</v>
      </c>
      <c r="B1058" s="16" t="s">
        <v>533</v>
      </c>
      <c r="C1058" s="16">
        <v>1</v>
      </c>
      <c r="D1058" s="16" t="s">
        <v>882</v>
      </c>
      <c r="E1058" s="16">
        <v>4</v>
      </c>
      <c r="F1058">
        <f t="shared" si="140"/>
        <v>4</v>
      </c>
      <c r="G1058" s="36" t="s">
        <v>1299</v>
      </c>
      <c r="H1058" s="36" t="s">
        <v>1299</v>
      </c>
      <c r="I1058" s="36" t="s">
        <v>1299</v>
      </c>
      <c r="J1058" s="36"/>
      <c r="K1058" s="36"/>
      <c r="L1058" s="36"/>
      <c r="M1058" s="43" t="s">
        <v>1299</v>
      </c>
      <c r="N1058" s="36"/>
      <c r="O1058" s="36"/>
      <c r="P1058" s="36"/>
      <c r="Q1058" s="36"/>
      <c r="R1058" s="36"/>
      <c r="S1058" s="36"/>
      <c r="T1058" s="36"/>
      <c r="U1058" s="36"/>
      <c r="V1058" s="36"/>
      <c r="W1058" s="36"/>
      <c r="X1058" s="36"/>
    </row>
    <row r="1059" spans="1:24">
      <c r="A1059" s="16" t="s">
        <v>371</v>
      </c>
      <c r="B1059" s="16" t="s">
        <v>533</v>
      </c>
      <c r="C1059" s="16">
        <v>1</v>
      </c>
      <c r="D1059" s="16" t="s">
        <v>882</v>
      </c>
      <c r="E1059" s="16">
        <v>5</v>
      </c>
      <c r="F1059">
        <f t="shared" si="140"/>
        <v>3</v>
      </c>
      <c r="G1059" s="36"/>
      <c r="H1059" s="36" t="s">
        <v>1299</v>
      </c>
      <c r="I1059" s="36" t="s">
        <v>1299</v>
      </c>
      <c r="J1059" s="36"/>
      <c r="K1059" s="36"/>
      <c r="L1059" s="36"/>
      <c r="M1059" s="43" t="s">
        <v>1299</v>
      </c>
      <c r="N1059" s="36"/>
      <c r="O1059" s="36"/>
      <c r="P1059" s="36"/>
      <c r="Q1059" s="36"/>
      <c r="R1059" s="36"/>
      <c r="S1059" s="36"/>
      <c r="T1059" s="36"/>
      <c r="U1059" s="36"/>
      <c r="V1059" s="36"/>
      <c r="W1059" s="36"/>
      <c r="X1059" s="36"/>
    </row>
    <row r="1060" spans="1:24">
      <c r="A1060" s="16" t="s">
        <v>371</v>
      </c>
      <c r="B1060" s="16" t="s">
        <v>533</v>
      </c>
      <c r="C1060" s="16">
        <v>1</v>
      </c>
      <c r="D1060" s="16" t="s">
        <v>882</v>
      </c>
      <c r="E1060" s="16">
        <v>6</v>
      </c>
      <c r="F1060">
        <f t="shared" si="140"/>
        <v>5</v>
      </c>
      <c r="G1060" s="36" t="s">
        <v>1299</v>
      </c>
      <c r="H1060" s="36" t="s">
        <v>1299</v>
      </c>
      <c r="I1060" s="36" t="s">
        <v>1299</v>
      </c>
      <c r="J1060" s="43" t="s">
        <v>1299</v>
      </c>
      <c r="K1060" s="36"/>
      <c r="L1060" s="36"/>
      <c r="M1060" s="43" t="s">
        <v>1299</v>
      </c>
      <c r="N1060" s="36"/>
      <c r="O1060" s="36"/>
      <c r="P1060" s="36"/>
      <c r="Q1060" s="36"/>
      <c r="R1060" s="36"/>
      <c r="S1060" s="36"/>
      <c r="T1060" s="36"/>
      <c r="U1060" s="36"/>
      <c r="V1060" s="36"/>
      <c r="W1060" s="36"/>
      <c r="X1060" s="36"/>
    </row>
    <row r="1061" spans="1:24">
      <c r="A1061" s="16"/>
      <c r="B1061" s="16"/>
      <c r="C1061" s="16"/>
      <c r="D1061" s="16"/>
      <c r="E1061" s="16"/>
      <c r="F1061">
        <f t="shared" si="138"/>
        <v>0</v>
      </c>
      <c r="G1061" s="36"/>
      <c r="H1061" s="36"/>
      <c r="I1061" s="36"/>
      <c r="J1061" s="36"/>
      <c r="K1061" s="36"/>
      <c r="L1061" s="36"/>
      <c r="M1061" s="36"/>
      <c r="N1061" s="36"/>
      <c r="O1061" s="36"/>
      <c r="P1061" s="36"/>
      <c r="Q1061" s="36"/>
      <c r="R1061" s="36"/>
      <c r="S1061" s="36"/>
      <c r="T1061" s="36"/>
      <c r="U1061" s="36"/>
      <c r="V1061" s="36"/>
      <c r="W1061" s="36"/>
      <c r="X1061" s="36"/>
    </row>
    <row r="1062" spans="1:24">
      <c r="A1062" s="16" t="s">
        <v>371</v>
      </c>
      <c r="B1062" s="16" t="s">
        <v>360</v>
      </c>
      <c r="C1062" s="16">
        <v>10</v>
      </c>
      <c r="D1062" s="16">
        <v>0</v>
      </c>
      <c r="E1062" s="16"/>
      <c r="F1062">
        <f t="shared" si="138"/>
        <v>0</v>
      </c>
      <c r="G1062" s="36"/>
      <c r="H1062" s="36"/>
      <c r="I1062" s="36"/>
      <c r="J1062" s="36"/>
      <c r="K1062" s="36"/>
      <c r="L1062" s="36"/>
      <c r="M1062" s="36"/>
      <c r="N1062" s="36"/>
      <c r="O1062" s="36"/>
      <c r="P1062" s="36"/>
      <c r="Q1062" s="36"/>
      <c r="R1062" s="36"/>
      <c r="S1062" s="36"/>
      <c r="T1062" s="36"/>
      <c r="U1062" s="36"/>
      <c r="V1062" s="36"/>
      <c r="W1062" s="36"/>
      <c r="X1062" s="36"/>
    </row>
    <row r="1063" spans="1:24">
      <c r="A1063" s="16" t="s">
        <v>371</v>
      </c>
      <c r="B1063" s="16" t="s">
        <v>360</v>
      </c>
      <c r="C1063" s="16">
        <v>1</v>
      </c>
      <c r="D1063" s="16" t="s">
        <v>882</v>
      </c>
      <c r="E1063" s="16">
        <v>1</v>
      </c>
      <c r="F1063">
        <f t="shared" ref="F1063:F1075" si="141" xml:space="preserve"> COUNTA(G1063:AJ1063)</f>
        <v>3</v>
      </c>
      <c r="G1063" s="36" t="s">
        <v>1299</v>
      </c>
      <c r="H1063" s="36" t="s">
        <v>1299</v>
      </c>
      <c r="I1063" s="36" t="s">
        <v>1299</v>
      </c>
      <c r="J1063" s="36"/>
      <c r="K1063" s="36"/>
      <c r="L1063" s="36"/>
      <c r="M1063" s="36"/>
      <c r="N1063" s="36"/>
      <c r="O1063" s="36"/>
      <c r="P1063" s="36"/>
      <c r="Q1063" s="36"/>
      <c r="R1063" s="36"/>
      <c r="S1063" s="36"/>
      <c r="T1063" s="36"/>
      <c r="U1063" s="36"/>
      <c r="V1063" s="36"/>
      <c r="W1063" s="36"/>
      <c r="X1063" s="36"/>
    </row>
    <row r="1064" spans="1:24">
      <c r="A1064" s="16" t="s">
        <v>371</v>
      </c>
      <c r="B1064" s="16" t="s">
        <v>360</v>
      </c>
      <c r="C1064" s="16">
        <v>1</v>
      </c>
      <c r="D1064" s="16" t="s">
        <v>880</v>
      </c>
      <c r="E1064" s="16">
        <v>2</v>
      </c>
      <c r="F1064">
        <f t="shared" si="141"/>
        <v>3</v>
      </c>
      <c r="G1064" s="36" t="s">
        <v>1299</v>
      </c>
      <c r="H1064" s="36" t="s">
        <v>1299</v>
      </c>
      <c r="I1064" s="36" t="s">
        <v>1299</v>
      </c>
      <c r="J1064" s="36"/>
      <c r="K1064" s="36"/>
      <c r="L1064" s="36"/>
      <c r="M1064" s="36"/>
      <c r="N1064" s="36"/>
      <c r="O1064" s="36"/>
      <c r="P1064" s="36"/>
      <c r="Q1064" s="36"/>
      <c r="R1064" s="36"/>
      <c r="S1064" s="36"/>
      <c r="T1064" s="36"/>
      <c r="U1064" s="36"/>
      <c r="V1064" s="36"/>
      <c r="W1064" s="36"/>
      <c r="X1064" s="36"/>
    </row>
    <row r="1065" spans="1:24">
      <c r="A1065" s="16" t="s">
        <v>371</v>
      </c>
      <c r="B1065" s="16" t="s">
        <v>360</v>
      </c>
      <c r="C1065" s="16">
        <v>1</v>
      </c>
      <c r="D1065" s="16" t="s">
        <v>881</v>
      </c>
      <c r="E1065" s="16">
        <v>3</v>
      </c>
      <c r="F1065">
        <f t="shared" si="141"/>
        <v>2</v>
      </c>
      <c r="G1065" s="36"/>
      <c r="H1065" s="43" t="s">
        <v>1299</v>
      </c>
      <c r="I1065" s="36" t="s">
        <v>1299</v>
      </c>
      <c r="J1065" s="36"/>
      <c r="K1065" s="36"/>
      <c r="L1065" s="36"/>
      <c r="M1065" s="36"/>
      <c r="N1065" s="36"/>
      <c r="O1065" s="36"/>
      <c r="P1065" s="36"/>
      <c r="Q1065" s="36"/>
      <c r="R1065" s="36"/>
      <c r="S1065" s="36"/>
      <c r="T1065" s="36"/>
      <c r="U1065" s="36"/>
      <c r="V1065" s="36"/>
      <c r="W1065" s="36"/>
      <c r="X1065" s="36"/>
    </row>
    <row r="1066" spans="1:24">
      <c r="A1066" s="16" t="s">
        <v>371</v>
      </c>
      <c r="B1066" s="16" t="s">
        <v>360</v>
      </c>
      <c r="C1066" s="16">
        <v>1</v>
      </c>
      <c r="D1066" s="16" t="s">
        <v>881</v>
      </c>
      <c r="E1066" s="16">
        <v>4</v>
      </c>
      <c r="F1066">
        <f t="shared" si="141"/>
        <v>1</v>
      </c>
      <c r="G1066" s="36"/>
      <c r="H1066" s="36"/>
      <c r="I1066" s="36" t="s">
        <v>1299</v>
      </c>
      <c r="J1066" s="36"/>
      <c r="K1066" s="36"/>
      <c r="L1066" s="36"/>
      <c r="M1066" s="36"/>
      <c r="N1066" s="36"/>
      <c r="O1066" s="36"/>
      <c r="P1066" s="36"/>
      <c r="Q1066" s="36"/>
      <c r="R1066" s="36"/>
      <c r="S1066" s="36"/>
      <c r="T1066" s="36"/>
      <c r="U1066" s="36"/>
      <c r="V1066" s="36"/>
      <c r="W1066" s="36"/>
      <c r="X1066" s="36"/>
    </row>
    <row r="1067" spans="1:24">
      <c r="A1067" s="16" t="s">
        <v>371</v>
      </c>
      <c r="B1067" s="16" t="s">
        <v>360</v>
      </c>
      <c r="C1067" s="16">
        <v>1</v>
      </c>
      <c r="D1067" s="16" t="s">
        <v>881</v>
      </c>
      <c r="E1067" s="16">
        <v>5</v>
      </c>
      <c r="F1067">
        <f t="shared" si="141"/>
        <v>1</v>
      </c>
      <c r="G1067" s="36"/>
      <c r="H1067" s="36"/>
      <c r="I1067" s="36" t="s">
        <v>1299</v>
      </c>
      <c r="J1067" s="36"/>
      <c r="K1067" s="36"/>
      <c r="L1067" s="36"/>
      <c r="M1067" s="36"/>
      <c r="N1067" s="36"/>
      <c r="O1067" s="36"/>
      <c r="P1067" s="36"/>
      <c r="Q1067" s="36"/>
      <c r="R1067" s="36"/>
      <c r="S1067" s="36"/>
      <c r="T1067" s="36"/>
      <c r="U1067" s="36"/>
      <c r="V1067" s="36"/>
      <c r="W1067" s="36"/>
      <c r="X1067" s="36"/>
    </row>
    <row r="1068" spans="1:24">
      <c r="A1068" s="16" t="s">
        <v>371</v>
      </c>
      <c r="B1068" s="16" t="s">
        <v>360</v>
      </c>
      <c r="C1068" s="16">
        <v>1</v>
      </c>
      <c r="D1068" s="16" t="s">
        <v>880</v>
      </c>
      <c r="E1068" s="16">
        <v>6</v>
      </c>
      <c r="F1068">
        <f t="shared" si="141"/>
        <v>1</v>
      </c>
      <c r="G1068" s="36"/>
      <c r="H1068" s="36"/>
      <c r="I1068" s="36" t="s">
        <v>1299</v>
      </c>
      <c r="J1068" s="36"/>
      <c r="K1068" s="36"/>
      <c r="L1068" s="36"/>
      <c r="M1068" s="36"/>
      <c r="N1068" s="36"/>
      <c r="O1068" s="36"/>
      <c r="P1068" s="36"/>
      <c r="Q1068" s="36"/>
      <c r="R1068" s="36"/>
      <c r="S1068" s="36"/>
      <c r="T1068" s="36"/>
      <c r="U1068" s="36"/>
      <c r="V1068" s="36"/>
      <c r="W1068" s="36"/>
      <c r="X1068" s="36"/>
    </row>
    <row r="1069" spans="1:24">
      <c r="A1069" s="16" t="s">
        <v>371</v>
      </c>
      <c r="B1069" s="16" t="s">
        <v>360</v>
      </c>
      <c r="C1069" s="16">
        <v>1</v>
      </c>
      <c r="D1069" s="16" t="s">
        <v>881</v>
      </c>
      <c r="E1069" s="16">
        <v>7</v>
      </c>
      <c r="F1069">
        <f t="shared" si="141"/>
        <v>1</v>
      </c>
      <c r="G1069" s="36"/>
      <c r="H1069" s="36"/>
      <c r="I1069" s="36" t="s">
        <v>1299</v>
      </c>
      <c r="J1069" s="36"/>
      <c r="K1069" s="36"/>
      <c r="L1069" s="36"/>
      <c r="M1069" s="36"/>
      <c r="N1069" s="36"/>
      <c r="O1069" s="36"/>
      <c r="P1069" s="36"/>
      <c r="Q1069" s="36"/>
      <c r="R1069" s="36"/>
      <c r="S1069" s="36"/>
      <c r="T1069" s="36"/>
      <c r="U1069" s="36"/>
      <c r="V1069" s="36"/>
      <c r="W1069" s="36"/>
      <c r="X1069" s="36"/>
    </row>
    <row r="1070" spans="1:24">
      <c r="A1070" s="16" t="s">
        <v>371</v>
      </c>
      <c r="B1070" s="16" t="s">
        <v>360</v>
      </c>
      <c r="C1070" s="16">
        <v>1</v>
      </c>
      <c r="D1070" s="16" t="s">
        <v>881</v>
      </c>
      <c r="E1070" s="16">
        <v>8</v>
      </c>
      <c r="F1070">
        <f t="shared" si="141"/>
        <v>2</v>
      </c>
      <c r="G1070" s="36" t="s">
        <v>1299</v>
      </c>
      <c r="H1070" s="36"/>
      <c r="I1070" s="36" t="s">
        <v>1299</v>
      </c>
      <c r="J1070" s="36"/>
      <c r="K1070" s="36"/>
      <c r="L1070" s="36"/>
      <c r="M1070" s="36"/>
      <c r="N1070" s="36"/>
      <c r="O1070" s="36"/>
      <c r="P1070" s="36"/>
      <c r="Q1070" s="36"/>
      <c r="R1070" s="36"/>
      <c r="S1070" s="36"/>
      <c r="T1070" s="36"/>
      <c r="U1070" s="36"/>
      <c r="V1070" s="36"/>
      <c r="W1070" s="36"/>
      <c r="X1070" s="36"/>
    </row>
    <row r="1071" spans="1:24">
      <c r="A1071" s="16" t="s">
        <v>371</v>
      </c>
      <c r="B1071" s="16" t="s">
        <v>360</v>
      </c>
      <c r="C1071" s="16">
        <v>1</v>
      </c>
      <c r="D1071" s="16" t="s">
        <v>881</v>
      </c>
      <c r="E1071" s="16">
        <v>9</v>
      </c>
      <c r="F1071">
        <f t="shared" si="141"/>
        <v>4</v>
      </c>
      <c r="G1071" s="36" t="s">
        <v>1299</v>
      </c>
      <c r="H1071" s="36" t="s">
        <v>1299</v>
      </c>
      <c r="I1071" s="36" t="s">
        <v>1299</v>
      </c>
      <c r="J1071" s="36"/>
      <c r="K1071" s="36"/>
      <c r="L1071" s="36"/>
      <c r="M1071" s="43" t="s">
        <v>1299</v>
      </c>
      <c r="N1071" s="36"/>
      <c r="O1071" s="36"/>
      <c r="P1071" s="36"/>
      <c r="Q1071" s="36"/>
      <c r="R1071" s="36"/>
      <c r="S1071" s="36"/>
      <c r="T1071" s="36"/>
      <c r="U1071" s="36"/>
      <c r="V1071" s="36"/>
      <c r="W1071" s="36"/>
      <c r="X1071" s="36"/>
    </row>
    <row r="1072" spans="1:24">
      <c r="A1072" s="16" t="s">
        <v>371</v>
      </c>
      <c r="B1072" s="16" t="s">
        <v>360</v>
      </c>
      <c r="C1072" s="16">
        <v>1</v>
      </c>
      <c r="D1072" s="16" t="s">
        <v>881</v>
      </c>
      <c r="E1072" s="16">
        <v>10</v>
      </c>
      <c r="F1072">
        <f t="shared" si="141"/>
        <v>1</v>
      </c>
      <c r="G1072" s="36"/>
      <c r="H1072" s="36"/>
      <c r="I1072" s="36" t="s">
        <v>1299</v>
      </c>
      <c r="J1072" s="36"/>
      <c r="K1072" s="36"/>
      <c r="L1072" s="36"/>
      <c r="M1072" s="36"/>
      <c r="N1072" s="36"/>
      <c r="O1072" s="36"/>
      <c r="P1072" s="36"/>
      <c r="Q1072" s="36"/>
      <c r="R1072" s="36"/>
      <c r="S1072" s="36"/>
      <c r="T1072" s="36"/>
      <c r="U1072" s="36"/>
      <c r="V1072" s="36"/>
      <c r="W1072" s="36"/>
      <c r="X1072" s="36"/>
    </row>
    <row r="1073" spans="1:24">
      <c r="A1073" s="16" t="s">
        <v>371</v>
      </c>
      <c r="B1073" s="16" t="s">
        <v>360</v>
      </c>
      <c r="C1073" s="16">
        <v>1</v>
      </c>
      <c r="D1073" s="16" t="s">
        <v>881</v>
      </c>
      <c r="E1073" s="16">
        <v>11</v>
      </c>
      <c r="F1073">
        <f t="shared" si="141"/>
        <v>3</v>
      </c>
      <c r="G1073" s="36" t="s">
        <v>1299</v>
      </c>
      <c r="H1073" s="36" t="s">
        <v>1299</v>
      </c>
      <c r="I1073" s="36" t="s">
        <v>1299</v>
      </c>
      <c r="J1073" s="36"/>
      <c r="K1073" s="36"/>
      <c r="L1073" s="36"/>
      <c r="M1073" s="36"/>
      <c r="N1073" s="36"/>
      <c r="O1073" s="36"/>
      <c r="P1073" s="36"/>
      <c r="Q1073" s="36"/>
      <c r="R1073" s="36"/>
      <c r="S1073" s="36"/>
      <c r="T1073" s="36"/>
      <c r="U1073" s="36"/>
      <c r="V1073" s="36"/>
      <c r="W1073" s="36"/>
      <c r="X1073" s="36"/>
    </row>
    <row r="1074" spans="1:24">
      <c r="A1074" s="16" t="s">
        <v>371</v>
      </c>
      <c r="B1074" s="16" t="s">
        <v>360</v>
      </c>
      <c r="C1074" s="16">
        <v>1</v>
      </c>
      <c r="D1074" s="16" t="s">
        <v>882</v>
      </c>
      <c r="E1074" s="16">
        <v>12</v>
      </c>
      <c r="F1074">
        <f t="shared" si="141"/>
        <v>1</v>
      </c>
      <c r="G1074" s="36"/>
      <c r="H1074" s="36"/>
      <c r="I1074" s="43" t="s">
        <v>1300</v>
      </c>
      <c r="J1074" s="36"/>
      <c r="K1074" s="36"/>
      <c r="L1074" s="36"/>
      <c r="M1074" s="36"/>
      <c r="N1074" s="36"/>
      <c r="O1074" s="36"/>
      <c r="P1074" s="36"/>
      <c r="Q1074" s="36"/>
      <c r="R1074" s="36"/>
      <c r="S1074" s="36"/>
      <c r="T1074" s="36"/>
      <c r="U1074" s="36"/>
      <c r="V1074" s="36"/>
      <c r="W1074" s="36"/>
      <c r="X1074" s="36"/>
    </row>
    <row r="1075" spans="1:24">
      <c r="A1075" s="16" t="s">
        <v>371</v>
      </c>
      <c r="B1075" s="16" t="s">
        <v>360</v>
      </c>
      <c r="C1075" s="16">
        <v>1</v>
      </c>
      <c r="D1075" s="16" t="s">
        <v>881</v>
      </c>
      <c r="E1075" s="16">
        <v>13</v>
      </c>
      <c r="F1075">
        <f t="shared" si="141"/>
        <v>3</v>
      </c>
      <c r="G1075" s="43" t="s">
        <v>1300</v>
      </c>
      <c r="H1075" s="43" t="s">
        <v>1300</v>
      </c>
      <c r="I1075" s="43" t="s">
        <v>1300</v>
      </c>
      <c r="J1075" s="36"/>
      <c r="K1075" s="36"/>
      <c r="L1075" s="36"/>
      <c r="M1075" s="36"/>
      <c r="N1075" s="36"/>
      <c r="O1075" s="36"/>
      <c r="P1075" s="36"/>
      <c r="Q1075" s="36"/>
      <c r="R1075" s="36"/>
      <c r="S1075" s="36"/>
      <c r="T1075" s="36"/>
      <c r="U1075" s="36"/>
      <c r="V1075" s="36"/>
      <c r="W1075" s="36"/>
      <c r="X1075" s="36"/>
    </row>
    <row r="1076" spans="1:24">
      <c r="A1076" s="16"/>
      <c r="B1076" s="16"/>
      <c r="C1076" s="16"/>
      <c r="D1076" s="16"/>
      <c r="E1076" s="16"/>
      <c r="F1076">
        <f t="shared" ref="F1076:F1077" si="142" xml:space="preserve"> COUNTA(G1076:AJ1076)</f>
        <v>0</v>
      </c>
      <c r="G1076" s="36"/>
      <c r="H1076" s="36"/>
      <c r="I1076" s="36"/>
      <c r="J1076" s="36"/>
      <c r="K1076" s="36"/>
      <c r="L1076" s="36"/>
      <c r="M1076" s="36"/>
      <c r="N1076" s="36"/>
      <c r="O1076" s="36"/>
      <c r="P1076" s="36"/>
      <c r="Q1076" s="36"/>
      <c r="R1076" s="36"/>
      <c r="S1076" s="36"/>
      <c r="T1076" s="36"/>
      <c r="U1076" s="36"/>
      <c r="V1076" s="36"/>
      <c r="W1076" s="36"/>
      <c r="X1076" s="36"/>
    </row>
    <row r="1077" spans="1:24">
      <c r="A1077" s="16" t="s">
        <v>643</v>
      </c>
      <c r="B1077" s="16" t="s">
        <v>690</v>
      </c>
      <c r="C1077" s="16">
        <v>2</v>
      </c>
      <c r="D1077" s="16">
        <v>1</v>
      </c>
      <c r="E1077" s="16"/>
      <c r="F1077">
        <f t="shared" si="142"/>
        <v>0</v>
      </c>
      <c r="G1077" s="36"/>
      <c r="H1077" s="36"/>
      <c r="I1077" s="36"/>
      <c r="J1077" s="36"/>
      <c r="K1077" s="36"/>
      <c r="L1077" s="36"/>
      <c r="M1077" s="36"/>
      <c r="N1077" s="36"/>
      <c r="O1077" s="36"/>
      <c r="P1077" s="36"/>
      <c r="Q1077" s="36"/>
      <c r="R1077" s="36"/>
      <c r="S1077" s="36"/>
      <c r="T1077" s="36"/>
      <c r="U1077" s="36"/>
      <c r="V1077" s="36"/>
      <c r="W1077" s="36"/>
      <c r="X1077" s="36"/>
    </row>
    <row r="1078" spans="1:24">
      <c r="A1078" s="16" t="s">
        <v>643</v>
      </c>
      <c r="B1078" s="16" t="s">
        <v>690</v>
      </c>
      <c r="C1078" s="16">
        <v>1</v>
      </c>
      <c r="D1078" s="16" t="s">
        <v>880</v>
      </c>
      <c r="E1078" s="16">
        <v>1</v>
      </c>
      <c r="F1078">
        <f t="shared" ref="F1078:F1091" si="143" xml:space="preserve"> COUNTA(G1078:AJ1078)</f>
        <v>2</v>
      </c>
      <c r="G1078" s="36"/>
      <c r="H1078" s="36"/>
      <c r="I1078" s="36"/>
      <c r="J1078" s="36"/>
      <c r="K1078" s="36"/>
      <c r="L1078" s="36"/>
      <c r="M1078" s="36"/>
      <c r="N1078" s="36"/>
      <c r="O1078" s="36"/>
      <c r="P1078" s="43" t="s">
        <v>1299</v>
      </c>
      <c r="Q1078" s="36"/>
      <c r="R1078" s="36"/>
      <c r="S1078" s="36"/>
      <c r="T1078" s="36"/>
      <c r="U1078" s="36"/>
      <c r="V1078" s="36"/>
      <c r="W1078" s="43" t="s">
        <v>1299</v>
      </c>
      <c r="X1078" s="36"/>
    </row>
    <row r="1079" spans="1:24">
      <c r="A1079" s="16" t="s">
        <v>643</v>
      </c>
      <c r="B1079" s="16" t="s">
        <v>690</v>
      </c>
      <c r="C1079" s="16">
        <v>1</v>
      </c>
      <c r="D1079" s="16" t="s">
        <v>880</v>
      </c>
      <c r="E1079" s="16">
        <v>2</v>
      </c>
      <c r="F1079">
        <f t="shared" si="143"/>
        <v>3</v>
      </c>
      <c r="G1079" s="36"/>
      <c r="H1079" s="36"/>
      <c r="I1079" s="36"/>
      <c r="J1079" s="36"/>
      <c r="K1079" s="36"/>
      <c r="L1079" s="36"/>
      <c r="M1079" s="36"/>
      <c r="N1079" s="36"/>
      <c r="O1079" s="43" t="s">
        <v>1299</v>
      </c>
      <c r="P1079" s="43" t="s">
        <v>1299</v>
      </c>
      <c r="Q1079" s="36"/>
      <c r="R1079" s="36"/>
      <c r="S1079" s="36"/>
      <c r="T1079" s="36"/>
      <c r="U1079" s="36"/>
      <c r="V1079" s="43" t="s">
        <v>1299</v>
      </c>
      <c r="W1079" s="36"/>
      <c r="X1079" s="36"/>
    </row>
    <row r="1080" spans="1:24">
      <c r="A1080" s="16" t="s">
        <v>643</v>
      </c>
      <c r="B1080" s="16" t="s">
        <v>690</v>
      </c>
      <c r="C1080" s="16">
        <v>1</v>
      </c>
      <c r="D1080" s="16" t="s">
        <v>880</v>
      </c>
      <c r="E1080" s="16">
        <v>3</v>
      </c>
      <c r="F1080">
        <f t="shared" si="143"/>
        <v>3</v>
      </c>
      <c r="G1080" s="36"/>
      <c r="H1080" s="36"/>
      <c r="I1080" s="36"/>
      <c r="J1080" s="36"/>
      <c r="K1080" s="36"/>
      <c r="L1080" s="36"/>
      <c r="M1080" s="36"/>
      <c r="N1080" s="36"/>
      <c r="O1080" s="43" t="s">
        <v>1299</v>
      </c>
      <c r="P1080" s="43" t="s">
        <v>1299</v>
      </c>
      <c r="Q1080" s="36"/>
      <c r="R1080" s="36"/>
      <c r="S1080" s="36"/>
      <c r="T1080" s="36"/>
      <c r="U1080" s="36"/>
      <c r="V1080" s="43" t="s">
        <v>1299</v>
      </c>
      <c r="W1080" s="36"/>
      <c r="X1080" s="36"/>
    </row>
    <row r="1081" spans="1:24">
      <c r="A1081" s="16" t="s">
        <v>643</v>
      </c>
      <c r="B1081" s="16" t="s">
        <v>690</v>
      </c>
      <c r="C1081" s="16">
        <v>1</v>
      </c>
      <c r="D1081" s="16" t="s">
        <v>880</v>
      </c>
      <c r="E1081" s="16">
        <v>4</v>
      </c>
      <c r="F1081">
        <f t="shared" si="143"/>
        <v>3</v>
      </c>
      <c r="G1081" s="36"/>
      <c r="H1081" s="36"/>
      <c r="I1081" s="36"/>
      <c r="J1081" s="36"/>
      <c r="K1081" s="36"/>
      <c r="L1081" s="36"/>
      <c r="M1081" s="36"/>
      <c r="N1081" s="36"/>
      <c r="O1081" s="43" t="s">
        <v>1299</v>
      </c>
      <c r="P1081" s="43" t="s">
        <v>1299</v>
      </c>
      <c r="Q1081" s="36"/>
      <c r="R1081" s="36"/>
      <c r="S1081" s="36"/>
      <c r="T1081" s="36"/>
      <c r="U1081" s="36"/>
      <c r="V1081" s="43" t="s">
        <v>1299</v>
      </c>
      <c r="W1081" s="36"/>
      <c r="X1081" s="36"/>
    </row>
    <row r="1082" spans="1:24">
      <c r="A1082" s="16" t="s">
        <v>643</v>
      </c>
      <c r="B1082" s="16" t="s">
        <v>690</v>
      </c>
      <c r="C1082" s="16">
        <v>1</v>
      </c>
      <c r="D1082" s="16" t="s">
        <v>880</v>
      </c>
      <c r="E1082" s="16">
        <v>5</v>
      </c>
      <c r="F1082">
        <f t="shared" si="143"/>
        <v>3</v>
      </c>
      <c r="G1082" s="36"/>
      <c r="H1082" s="36"/>
      <c r="I1082" s="36"/>
      <c r="J1082" s="36"/>
      <c r="K1082" s="36"/>
      <c r="L1082" s="36"/>
      <c r="M1082" s="36"/>
      <c r="N1082" s="36"/>
      <c r="O1082" s="43" t="s">
        <v>1299</v>
      </c>
      <c r="P1082" s="43" t="s">
        <v>1299</v>
      </c>
      <c r="Q1082" s="36"/>
      <c r="R1082" s="36"/>
      <c r="S1082" s="36"/>
      <c r="T1082" s="36"/>
      <c r="U1082" s="36"/>
      <c r="V1082" s="36"/>
      <c r="W1082" s="43" t="s">
        <v>1299</v>
      </c>
      <c r="X1082" s="36"/>
    </row>
    <row r="1083" spans="1:24">
      <c r="A1083" s="16" t="s">
        <v>643</v>
      </c>
      <c r="B1083" s="16" t="s">
        <v>690</v>
      </c>
      <c r="C1083" s="16">
        <v>2</v>
      </c>
      <c r="D1083" s="16" t="s">
        <v>880</v>
      </c>
      <c r="E1083" s="16">
        <v>6</v>
      </c>
      <c r="F1083">
        <f t="shared" si="143"/>
        <v>3</v>
      </c>
      <c r="G1083" s="36"/>
      <c r="H1083" s="36"/>
      <c r="I1083" s="36"/>
      <c r="J1083" s="36"/>
      <c r="K1083" s="36"/>
      <c r="L1083" s="36"/>
      <c r="M1083" s="36"/>
      <c r="N1083" s="36"/>
      <c r="O1083" s="43" t="s">
        <v>1299</v>
      </c>
      <c r="P1083" s="43" t="s">
        <v>1299</v>
      </c>
      <c r="Q1083" s="36"/>
      <c r="R1083" s="36"/>
      <c r="S1083" s="36"/>
      <c r="T1083" s="36"/>
      <c r="U1083" s="36"/>
      <c r="V1083" s="36"/>
      <c r="W1083" s="43" t="s">
        <v>1299</v>
      </c>
      <c r="X1083" s="36"/>
    </row>
    <row r="1084" spans="1:24">
      <c r="A1084" s="16" t="s">
        <v>643</v>
      </c>
      <c r="B1084" s="16" t="s">
        <v>690</v>
      </c>
      <c r="C1084" s="16">
        <v>2</v>
      </c>
      <c r="D1084" s="16" t="s">
        <v>881</v>
      </c>
      <c r="E1084" s="16">
        <v>7</v>
      </c>
      <c r="F1084">
        <f t="shared" si="143"/>
        <v>0</v>
      </c>
      <c r="G1084" s="36"/>
      <c r="H1084" s="36"/>
      <c r="I1084" s="36"/>
      <c r="J1084" s="36"/>
      <c r="K1084" s="36"/>
      <c r="L1084" s="36"/>
      <c r="M1084" s="36"/>
      <c r="N1084" s="36"/>
      <c r="O1084" s="36"/>
      <c r="P1084" s="36"/>
      <c r="Q1084" s="36"/>
      <c r="R1084" s="36"/>
      <c r="S1084" s="36"/>
      <c r="T1084" s="36"/>
      <c r="U1084" s="36"/>
      <c r="V1084" s="36"/>
      <c r="W1084" s="36"/>
      <c r="X1084" s="36"/>
    </row>
    <row r="1085" spans="1:24">
      <c r="A1085" s="16" t="s">
        <v>643</v>
      </c>
      <c r="B1085" s="16" t="s">
        <v>690</v>
      </c>
      <c r="C1085" s="16">
        <v>3</v>
      </c>
      <c r="D1085" s="16" t="s">
        <v>880</v>
      </c>
      <c r="E1085" s="16">
        <v>8</v>
      </c>
      <c r="F1085">
        <f t="shared" si="143"/>
        <v>3</v>
      </c>
      <c r="G1085" s="36"/>
      <c r="H1085" s="36"/>
      <c r="I1085" s="36"/>
      <c r="J1085" s="36"/>
      <c r="K1085" s="36"/>
      <c r="L1085" s="36"/>
      <c r="M1085" s="36"/>
      <c r="N1085" s="36"/>
      <c r="O1085" s="43" t="s">
        <v>1299</v>
      </c>
      <c r="P1085" s="43" t="s">
        <v>1299</v>
      </c>
      <c r="Q1085" s="36"/>
      <c r="R1085" s="36"/>
      <c r="S1085" s="36"/>
      <c r="T1085" s="36"/>
      <c r="U1085" s="36"/>
      <c r="V1085" s="43" t="s">
        <v>1299</v>
      </c>
      <c r="W1085" s="36"/>
      <c r="X1085" s="36"/>
    </row>
    <row r="1086" spans="1:24">
      <c r="A1086" s="16" t="s">
        <v>643</v>
      </c>
      <c r="B1086" s="16" t="s">
        <v>690</v>
      </c>
      <c r="C1086" s="16">
        <v>3</v>
      </c>
      <c r="D1086" s="16" t="s">
        <v>880</v>
      </c>
      <c r="E1086" s="16">
        <v>9</v>
      </c>
      <c r="F1086">
        <f t="shared" si="143"/>
        <v>0</v>
      </c>
      <c r="G1086" s="36"/>
      <c r="H1086" s="36"/>
      <c r="I1086" s="36"/>
      <c r="J1086" s="36"/>
      <c r="K1086" s="36"/>
      <c r="L1086" s="36"/>
      <c r="M1086" s="36"/>
      <c r="N1086" s="36"/>
      <c r="O1086" s="36"/>
      <c r="P1086" s="36"/>
      <c r="Q1086" s="36"/>
      <c r="R1086" s="36"/>
      <c r="S1086" s="36"/>
      <c r="T1086" s="36"/>
      <c r="U1086" s="36"/>
      <c r="V1086" s="36"/>
      <c r="W1086" s="36"/>
      <c r="X1086" s="36"/>
    </row>
    <row r="1087" spans="1:24">
      <c r="A1087" s="16" t="s">
        <v>643</v>
      </c>
      <c r="B1087" s="16" t="s">
        <v>690</v>
      </c>
      <c r="C1087" s="16">
        <v>3</v>
      </c>
      <c r="D1087" s="16" t="s">
        <v>880</v>
      </c>
      <c r="E1087" s="16">
        <v>10</v>
      </c>
      <c r="F1087">
        <f t="shared" si="143"/>
        <v>0</v>
      </c>
      <c r="G1087" s="36"/>
      <c r="H1087" s="36"/>
      <c r="I1087" s="36"/>
      <c r="J1087" s="36"/>
      <c r="K1087" s="36"/>
      <c r="L1087" s="36"/>
      <c r="M1087" s="36"/>
      <c r="N1087" s="36"/>
      <c r="O1087" s="36"/>
      <c r="P1087" s="36"/>
      <c r="Q1087" s="36"/>
      <c r="R1087" s="36"/>
      <c r="S1087" s="36"/>
      <c r="T1087" s="36"/>
      <c r="U1087" s="36"/>
      <c r="V1087" s="36"/>
      <c r="W1087" s="36"/>
      <c r="X1087" s="36"/>
    </row>
    <row r="1088" spans="1:24">
      <c r="A1088" s="16" t="s">
        <v>643</v>
      </c>
      <c r="B1088" s="16" t="s">
        <v>690</v>
      </c>
      <c r="C1088" s="16">
        <v>3</v>
      </c>
      <c r="D1088" s="16" t="s">
        <v>881</v>
      </c>
      <c r="E1088" s="16">
        <v>11</v>
      </c>
      <c r="F1088">
        <f t="shared" si="143"/>
        <v>2</v>
      </c>
      <c r="G1088" s="36"/>
      <c r="H1088" s="36"/>
      <c r="I1088" s="36"/>
      <c r="J1088" s="36"/>
      <c r="K1088" s="36"/>
      <c r="L1088" s="36"/>
      <c r="M1088" s="36"/>
      <c r="N1088" s="36"/>
      <c r="O1088" s="36"/>
      <c r="P1088" s="43" t="s">
        <v>1299</v>
      </c>
      <c r="Q1088" s="36"/>
      <c r="R1088" s="36"/>
      <c r="S1088" s="36"/>
      <c r="T1088" s="36"/>
      <c r="U1088" s="36"/>
      <c r="V1088" s="36"/>
      <c r="W1088" s="43" t="s">
        <v>1299</v>
      </c>
      <c r="X1088" s="36"/>
    </row>
    <row r="1089" spans="1:24">
      <c r="A1089" s="16" t="s">
        <v>643</v>
      </c>
      <c r="B1089" s="16" t="s">
        <v>690</v>
      </c>
      <c r="C1089" s="16">
        <v>3</v>
      </c>
      <c r="D1089" s="16" t="s">
        <v>880</v>
      </c>
      <c r="E1089" s="16">
        <v>12</v>
      </c>
      <c r="F1089">
        <f t="shared" si="143"/>
        <v>0</v>
      </c>
      <c r="G1089" s="36"/>
      <c r="H1089" s="36"/>
      <c r="I1089" s="36"/>
      <c r="J1089" s="36"/>
      <c r="K1089" s="36"/>
      <c r="L1089" s="36"/>
      <c r="M1089" s="36"/>
      <c r="N1089" s="36"/>
      <c r="O1089" s="36"/>
      <c r="P1089" s="36"/>
      <c r="Q1089" s="36"/>
      <c r="R1089" s="36"/>
      <c r="S1089" s="36"/>
      <c r="T1089" s="36"/>
      <c r="U1089" s="36"/>
      <c r="V1089" s="36"/>
      <c r="W1089" s="36"/>
      <c r="X1089" s="36"/>
    </row>
    <row r="1090" spans="1:24">
      <c r="A1090" s="16" t="s">
        <v>643</v>
      </c>
      <c r="B1090" s="16" t="s">
        <v>690</v>
      </c>
      <c r="C1090" s="16">
        <v>3</v>
      </c>
      <c r="D1090" s="16" t="s">
        <v>880</v>
      </c>
      <c r="E1090" s="16">
        <v>13</v>
      </c>
      <c r="F1090">
        <f t="shared" si="143"/>
        <v>3</v>
      </c>
      <c r="G1090" s="36"/>
      <c r="H1090" s="36"/>
      <c r="I1090" s="36"/>
      <c r="J1090" s="36"/>
      <c r="K1090" s="36"/>
      <c r="L1090" s="36"/>
      <c r="M1090" s="36"/>
      <c r="N1090" s="36"/>
      <c r="O1090" s="43" t="s">
        <v>1299</v>
      </c>
      <c r="P1090" s="43" t="s">
        <v>1299</v>
      </c>
      <c r="Q1090" s="36"/>
      <c r="R1090" s="36"/>
      <c r="S1090" s="36"/>
      <c r="T1090" s="36"/>
      <c r="U1090" s="36"/>
      <c r="V1090" s="36"/>
      <c r="W1090" s="43" t="s">
        <v>1299</v>
      </c>
      <c r="X1090" s="36"/>
    </row>
    <row r="1091" spans="1:24">
      <c r="A1091" s="16" t="s">
        <v>643</v>
      </c>
      <c r="B1091" s="16" t="s">
        <v>690</v>
      </c>
      <c r="C1091" s="16">
        <v>3</v>
      </c>
      <c r="D1091" s="16" t="s">
        <v>881</v>
      </c>
      <c r="E1091" s="16">
        <v>14</v>
      </c>
      <c r="F1091">
        <f t="shared" si="143"/>
        <v>0</v>
      </c>
      <c r="G1091" s="36"/>
      <c r="H1091" s="36"/>
      <c r="I1091" s="36"/>
      <c r="J1091" s="36"/>
      <c r="K1091" s="36"/>
      <c r="L1091" s="36"/>
      <c r="M1091" s="36"/>
      <c r="N1091" s="36"/>
      <c r="O1091" s="36"/>
      <c r="P1091" s="36"/>
      <c r="Q1091" s="36"/>
      <c r="R1091" s="36"/>
      <c r="S1091" s="36"/>
      <c r="T1091" s="36"/>
      <c r="U1091" s="36"/>
      <c r="V1091" s="36"/>
      <c r="W1091" s="36"/>
      <c r="X1091" s="36"/>
    </row>
    <row r="1092" spans="1:24">
      <c r="A1092" s="16"/>
      <c r="B1092" s="16"/>
      <c r="C1092" s="16"/>
      <c r="D1092" s="16"/>
      <c r="E1092" s="16"/>
      <c r="F1092">
        <f t="shared" ref="F1092:F1093" si="144" xml:space="preserve"> COUNTA(G1092:AJ1092)</f>
        <v>0</v>
      </c>
      <c r="G1092" s="36"/>
      <c r="H1092" s="36"/>
      <c r="I1092" s="36"/>
      <c r="J1092" s="36"/>
      <c r="K1092" s="36"/>
      <c r="L1092" s="36"/>
      <c r="M1092" s="36"/>
      <c r="N1092" s="36"/>
      <c r="O1092" s="36"/>
      <c r="P1092" s="36"/>
      <c r="Q1092" s="36"/>
      <c r="R1092" s="36"/>
      <c r="S1092" s="36"/>
      <c r="T1092" s="36"/>
      <c r="U1092" s="36"/>
      <c r="V1092" s="36"/>
      <c r="W1092" s="36"/>
      <c r="X1092" s="36"/>
    </row>
    <row r="1093" spans="1:24">
      <c r="A1093" s="16" t="s">
        <v>643</v>
      </c>
      <c r="B1093" s="16" t="s">
        <v>705</v>
      </c>
      <c r="C1093" s="16">
        <v>0</v>
      </c>
      <c r="D1093" s="16">
        <v>2</v>
      </c>
      <c r="E1093" s="16"/>
      <c r="F1093">
        <f t="shared" si="144"/>
        <v>0</v>
      </c>
      <c r="G1093" s="36"/>
      <c r="H1093" s="36"/>
      <c r="I1093" s="36"/>
      <c r="J1093" s="36"/>
      <c r="K1093" s="36"/>
      <c r="L1093" s="36"/>
      <c r="M1093" s="36"/>
      <c r="N1093" s="36"/>
      <c r="O1093" s="36"/>
      <c r="P1093" s="36"/>
      <c r="Q1093" s="36"/>
      <c r="R1093" s="36"/>
      <c r="S1093" s="36"/>
      <c r="T1093" s="36"/>
      <c r="U1093" s="36"/>
      <c r="V1093" s="36"/>
      <c r="W1093" s="36"/>
      <c r="X1093" s="36"/>
    </row>
    <row r="1094" spans="1:24">
      <c r="A1094" s="16" t="s">
        <v>643</v>
      </c>
      <c r="B1094" s="16" t="s">
        <v>705</v>
      </c>
      <c r="C1094" s="16">
        <v>2</v>
      </c>
      <c r="D1094" s="16" t="s">
        <v>880</v>
      </c>
      <c r="E1094" s="16">
        <v>1</v>
      </c>
      <c r="F1094">
        <f t="shared" ref="F1094:F1118" si="145" xml:space="preserve"> COUNTA(G1094:AJ1094)</f>
        <v>4</v>
      </c>
      <c r="G1094" s="36"/>
      <c r="H1094" s="36"/>
      <c r="I1094" s="36"/>
      <c r="J1094" s="36"/>
      <c r="K1094" s="36"/>
      <c r="L1094" s="36"/>
      <c r="M1094" s="36"/>
      <c r="N1094" s="36"/>
      <c r="O1094" s="43" t="s">
        <v>1299</v>
      </c>
      <c r="P1094" s="43" t="s">
        <v>1299</v>
      </c>
      <c r="Q1094" s="36"/>
      <c r="R1094" s="36" t="s">
        <v>1299</v>
      </c>
      <c r="S1094" s="36"/>
      <c r="T1094" s="36"/>
      <c r="U1094" s="36"/>
      <c r="V1094" s="36"/>
      <c r="W1094" s="43" t="s">
        <v>1299</v>
      </c>
      <c r="X1094" s="36"/>
    </row>
    <row r="1095" spans="1:24">
      <c r="A1095" s="16" t="s">
        <v>643</v>
      </c>
      <c r="B1095" s="16" t="s">
        <v>705</v>
      </c>
      <c r="C1095" s="16">
        <v>2</v>
      </c>
      <c r="D1095" s="16" t="s">
        <v>881</v>
      </c>
      <c r="E1095" s="16">
        <v>2</v>
      </c>
      <c r="F1095">
        <f t="shared" si="145"/>
        <v>4</v>
      </c>
      <c r="G1095" s="36"/>
      <c r="H1095" s="36"/>
      <c r="I1095" s="36"/>
      <c r="J1095" s="36"/>
      <c r="K1095" s="36"/>
      <c r="L1095" s="36"/>
      <c r="M1095" s="36"/>
      <c r="N1095" s="36"/>
      <c r="O1095" s="43" t="s">
        <v>1299</v>
      </c>
      <c r="P1095" s="43" t="s">
        <v>1299</v>
      </c>
      <c r="Q1095" s="36"/>
      <c r="R1095" s="36" t="s">
        <v>1299</v>
      </c>
      <c r="S1095" s="36"/>
      <c r="T1095" s="36"/>
      <c r="U1095" s="36"/>
      <c r="V1095" s="36"/>
      <c r="W1095" s="43" t="s">
        <v>1299</v>
      </c>
      <c r="X1095" s="36"/>
    </row>
    <row r="1096" spans="1:24">
      <c r="A1096" s="16" t="s">
        <v>643</v>
      </c>
      <c r="B1096" s="16" t="s">
        <v>705</v>
      </c>
      <c r="C1096" s="16">
        <v>2</v>
      </c>
      <c r="D1096" s="16" t="s">
        <v>881</v>
      </c>
      <c r="E1096" s="16">
        <v>3</v>
      </c>
      <c r="F1096">
        <f t="shared" si="145"/>
        <v>4</v>
      </c>
      <c r="G1096" s="36"/>
      <c r="H1096" s="36"/>
      <c r="I1096" s="36"/>
      <c r="J1096" s="36"/>
      <c r="K1096" s="36"/>
      <c r="L1096" s="36"/>
      <c r="M1096" s="36"/>
      <c r="N1096" s="36"/>
      <c r="O1096" s="43" t="s">
        <v>1299</v>
      </c>
      <c r="P1096" s="43" t="s">
        <v>1299</v>
      </c>
      <c r="Q1096" s="36"/>
      <c r="R1096" s="36" t="s">
        <v>1299</v>
      </c>
      <c r="S1096" s="36"/>
      <c r="T1096" s="36"/>
      <c r="U1096" s="36"/>
      <c r="V1096" s="36"/>
      <c r="W1096" s="43" t="s">
        <v>1299</v>
      </c>
      <c r="X1096" s="36"/>
    </row>
    <row r="1097" spans="1:24">
      <c r="A1097" s="16" t="s">
        <v>643</v>
      </c>
      <c r="B1097" s="16" t="s">
        <v>705</v>
      </c>
      <c r="C1097" s="16">
        <v>2</v>
      </c>
      <c r="D1097" s="16" t="s">
        <v>881</v>
      </c>
      <c r="E1097" s="16">
        <v>4</v>
      </c>
      <c r="F1097">
        <f t="shared" si="145"/>
        <v>4</v>
      </c>
      <c r="G1097" s="36"/>
      <c r="H1097" s="36"/>
      <c r="I1097" s="36"/>
      <c r="J1097" s="36"/>
      <c r="K1097" s="36"/>
      <c r="L1097" s="36"/>
      <c r="M1097" s="36"/>
      <c r="N1097" s="36"/>
      <c r="O1097" s="43" t="s">
        <v>1299</v>
      </c>
      <c r="P1097" s="43" t="s">
        <v>1299</v>
      </c>
      <c r="Q1097" s="36"/>
      <c r="R1097" s="36" t="s">
        <v>1299</v>
      </c>
      <c r="S1097" s="36"/>
      <c r="T1097" s="36"/>
      <c r="U1097" s="36"/>
      <c r="V1097" s="36"/>
      <c r="W1097" s="43" t="s">
        <v>1299</v>
      </c>
      <c r="X1097" s="36"/>
    </row>
    <row r="1098" spans="1:24">
      <c r="A1098" s="16" t="s">
        <v>643</v>
      </c>
      <c r="B1098" s="16" t="s">
        <v>705</v>
      </c>
      <c r="C1098" s="16">
        <v>2</v>
      </c>
      <c r="D1098" s="16" t="s">
        <v>881</v>
      </c>
      <c r="E1098" s="16">
        <v>5</v>
      </c>
      <c r="F1098">
        <f t="shared" si="145"/>
        <v>4</v>
      </c>
      <c r="G1098" s="36"/>
      <c r="H1098" s="36"/>
      <c r="I1098" s="36"/>
      <c r="J1098" s="36"/>
      <c r="K1098" s="36"/>
      <c r="L1098" s="36"/>
      <c r="M1098" s="36"/>
      <c r="N1098" s="36"/>
      <c r="O1098" s="43" t="s">
        <v>1299</v>
      </c>
      <c r="P1098" s="43" t="s">
        <v>1299</v>
      </c>
      <c r="Q1098" s="36"/>
      <c r="R1098" s="36" t="s">
        <v>1299</v>
      </c>
      <c r="S1098" s="36"/>
      <c r="T1098" s="36"/>
      <c r="U1098" s="36"/>
      <c r="V1098" s="36"/>
      <c r="W1098" s="43" t="s">
        <v>1299</v>
      </c>
      <c r="X1098" s="36"/>
    </row>
    <row r="1099" spans="1:24">
      <c r="A1099" s="16" t="s">
        <v>643</v>
      </c>
      <c r="B1099" s="16" t="s">
        <v>705</v>
      </c>
      <c r="C1099" s="16">
        <v>2</v>
      </c>
      <c r="D1099" s="16" t="s">
        <v>881</v>
      </c>
      <c r="E1099" s="16">
        <v>6</v>
      </c>
      <c r="F1099">
        <f t="shared" si="145"/>
        <v>3</v>
      </c>
      <c r="G1099" s="36"/>
      <c r="H1099" s="36"/>
      <c r="I1099" s="36"/>
      <c r="J1099" s="36"/>
      <c r="K1099" s="36"/>
      <c r="L1099" s="36"/>
      <c r="M1099" s="36"/>
      <c r="N1099" s="36"/>
      <c r="O1099" s="43" t="s">
        <v>1299</v>
      </c>
      <c r="P1099" s="43" t="s">
        <v>1299</v>
      </c>
      <c r="Q1099" s="36"/>
      <c r="R1099" s="36"/>
      <c r="S1099" s="36"/>
      <c r="T1099" s="36"/>
      <c r="U1099" s="36"/>
      <c r="V1099" s="36"/>
      <c r="W1099" s="43" t="s">
        <v>1299</v>
      </c>
      <c r="X1099" s="36"/>
    </row>
    <row r="1100" spans="1:24">
      <c r="A1100" s="16" t="s">
        <v>643</v>
      </c>
      <c r="B1100" s="16" t="s">
        <v>705</v>
      </c>
      <c r="C1100" s="16">
        <v>2</v>
      </c>
      <c r="D1100" s="16" t="s">
        <v>880</v>
      </c>
      <c r="E1100" s="16">
        <v>7</v>
      </c>
      <c r="F1100">
        <f t="shared" si="145"/>
        <v>4</v>
      </c>
      <c r="G1100" s="36"/>
      <c r="H1100" s="36"/>
      <c r="I1100" s="36"/>
      <c r="J1100" s="36"/>
      <c r="K1100" s="36"/>
      <c r="L1100" s="36"/>
      <c r="M1100" s="36"/>
      <c r="N1100" s="36"/>
      <c r="O1100" s="43" t="s">
        <v>1299</v>
      </c>
      <c r="P1100" s="36"/>
      <c r="Q1100" s="36"/>
      <c r="R1100" s="36" t="s">
        <v>1299</v>
      </c>
      <c r="S1100" s="36"/>
      <c r="T1100" s="36"/>
      <c r="U1100" s="43" t="s">
        <v>1299</v>
      </c>
      <c r="V1100" s="36"/>
      <c r="W1100" s="43" t="s">
        <v>1299</v>
      </c>
      <c r="X1100" s="36"/>
    </row>
    <row r="1101" spans="1:24">
      <c r="A1101" s="16" t="s">
        <v>643</v>
      </c>
      <c r="B1101" s="16" t="s">
        <v>705</v>
      </c>
      <c r="C1101" s="16">
        <v>2</v>
      </c>
      <c r="D1101" s="16" t="s">
        <v>880</v>
      </c>
      <c r="E1101" s="16">
        <v>8</v>
      </c>
      <c r="F1101">
        <f t="shared" si="145"/>
        <v>3</v>
      </c>
      <c r="G1101" s="36"/>
      <c r="H1101" s="36"/>
      <c r="I1101" s="36"/>
      <c r="J1101" s="36"/>
      <c r="K1101" s="36"/>
      <c r="L1101" s="36"/>
      <c r="M1101" s="36"/>
      <c r="N1101" s="36"/>
      <c r="O1101" s="43" t="s">
        <v>1299</v>
      </c>
      <c r="P1101" s="43" t="s">
        <v>1299</v>
      </c>
      <c r="Q1101" s="36"/>
      <c r="R1101" s="36"/>
      <c r="S1101" s="36"/>
      <c r="T1101" s="36"/>
      <c r="U1101" s="36"/>
      <c r="V1101" s="36"/>
      <c r="W1101" s="43" t="s">
        <v>1299</v>
      </c>
      <c r="X1101" s="36"/>
    </row>
    <row r="1102" spans="1:24">
      <c r="A1102" s="16" t="s">
        <v>643</v>
      </c>
      <c r="B1102" s="16" t="s">
        <v>705</v>
      </c>
      <c r="C1102" s="16">
        <v>2</v>
      </c>
      <c r="D1102" s="16" t="s">
        <v>880</v>
      </c>
      <c r="E1102" s="16">
        <v>9</v>
      </c>
      <c r="F1102">
        <f t="shared" si="145"/>
        <v>2</v>
      </c>
      <c r="G1102" s="36"/>
      <c r="H1102" s="36"/>
      <c r="I1102" s="36"/>
      <c r="J1102" s="36"/>
      <c r="K1102" s="36"/>
      <c r="L1102" s="36"/>
      <c r="M1102" s="36"/>
      <c r="N1102" s="36"/>
      <c r="O1102" s="36"/>
      <c r="P1102" s="36"/>
      <c r="Q1102" s="36"/>
      <c r="R1102" s="36"/>
      <c r="S1102" s="36"/>
      <c r="T1102" s="36"/>
      <c r="U1102" s="43" t="s">
        <v>1299</v>
      </c>
      <c r="V1102" s="36"/>
      <c r="W1102" s="43" t="s">
        <v>1299</v>
      </c>
      <c r="X1102" s="36"/>
    </row>
    <row r="1103" spans="1:24">
      <c r="A1103" s="16" t="s">
        <v>643</v>
      </c>
      <c r="B1103" s="16" t="s">
        <v>705</v>
      </c>
      <c r="C1103" s="16">
        <v>3</v>
      </c>
      <c r="D1103" s="16" t="s">
        <v>881</v>
      </c>
      <c r="E1103" s="16">
        <v>10</v>
      </c>
      <c r="F1103">
        <f t="shared" si="145"/>
        <v>4</v>
      </c>
      <c r="G1103" s="36"/>
      <c r="H1103" s="36"/>
      <c r="I1103" s="36"/>
      <c r="J1103" s="36"/>
      <c r="K1103" s="36"/>
      <c r="L1103" s="36"/>
      <c r="M1103" s="36"/>
      <c r="N1103" s="36"/>
      <c r="O1103" s="43" t="s">
        <v>1299</v>
      </c>
      <c r="P1103" s="43" t="s">
        <v>1299</v>
      </c>
      <c r="Q1103" s="36"/>
      <c r="R1103" s="36"/>
      <c r="S1103" s="36"/>
      <c r="T1103" s="36"/>
      <c r="U1103" s="43" t="s">
        <v>1299</v>
      </c>
      <c r="V1103" s="36"/>
      <c r="W1103" s="43" t="s">
        <v>1299</v>
      </c>
      <c r="X1103" s="36"/>
    </row>
    <row r="1104" spans="1:24">
      <c r="A1104" s="16" t="s">
        <v>643</v>
      </c>
      <c r="B1104" s="16" t="s">
        <v>705</v>
      </c>
      <c r="C1104" s="16">
        <v>3</v>
      </c>
      <c r="D1104" s="16" t="s">
        <v>881</v>
      </c>
      <c r="E1104" s="16">
        <v>11</v>
      </c>
      <c r="F1104">
        <f t="shared" si="145"/>
        <v>4</v>
      </c>
      <c r="G1104" s="36"/>
      <c r="H1104" s="36"/>
      <c r="I1104" s="36"/>
      <c r="J1104" s="36"/>
      <c r="K1104" s="36"/>
      <c r="L1104" s="36"/>
      <c r="M1104" s="36"/>
      <c r="N1104" s="36"/>
      <c r="O1104" s="43" t="s">
        <v>1299</v>
      </c>
      <c r="P1104" s="43" t="s">
        <v>1299</v>
      </c>
      <c r="Q1104" s="36"/>
      <c r="R1104" s="36" t="s">
        <v>1299</v>
      </c>
      <c r="S1104" s="36"/>
      <c r="T1104" s="36"/>
      <c r="U1104" s="36"/>
      <c r="V1104" s="36"/>
      <c r="W1104" s="43" t="s">
        <v>1299</v>
      </c>
      <c r="X1104" s="36"/>
    </row>
    <row r="1105" spans="1:24">
      <c r="A1105" s="16" t="s">
        <v>643</v>
      </c>
      <c r="B1105" s="16" t="s">
        <v>705</v>
      </c>
      <c r="C1105" s="16">
        <v>3</v>
      </c>
      <c r="D1105" s="16" t="s">
        <v>880</v>
      </c>
      <c r="E1105" s="16">
        <v>12</v>
      </c>
      <c r="F1105">
        <f t="shared" si="145"/>
        <v>3</v>
      </c>
      <c r="G1105" s="36"/>
      <c r="H1105" s="36"/>
      <c r="I1105" s="36"/>
      <c r="J1105" s="36"/>
      <c r="K1105" s="36"/>
      <c r="L1105" s="36"/>
      <c r="M1105" s="36"/>
      <c r="N1105" s="36"/>
      <c r="O1105" s="43" t="s">
        <v>1299</v>
      </c>
      <c r="P1105" s="43" t="s">
        <v>1299</v>
      </c>
      <c r="Q1105" s="36"/>
      <c r="R1105" s="36"/>
      <c r="S1105" s="36"/>
      <c r="T1105" s="36"/>
      <c r="U1105" s="36"/>
      <c r="V1105" s="36"/>
      <c r="W1105" s="43" t="s">
        <v>1299</v>
      </c>
      <c r="X1105" s="36"/>
    </row>
    <row r="1106" spans="1:24">
      <c r="A1106" s="16" t="s">
        <v>643</v>
      </c>
      <c r="B1106" s="16" t="s">
        <v>705</v>
      </c>
      <c r="C1106" s="16">
        <v>3</v>
      </c>
      <c r="D1106" s="16" t="s">
        <v>881</v>
      </c>
      <c r="E1106" s="16">
        <v>13</v>
      </c>
      <c r="F1106">
        <f t="shared" si="145"/>
        <v>4</v>
      </c>
      <c r="G1106" s="36"/>
      <c r="H1106" s="36"/>
      <c r="I1106" s="36"/>
      <c r="J1106" s="36"/>
      <c r="K1106" s="36"/>
      <c r="L1106" s="36"/>
      <c r="M1106" s="36"/>
      <c r="N1106" s="36"/>
      <c r="O1106" s="43" t="s">
        <v>1299</v>
      </c>
      <c r="P1106" s="43" t="s">
        <v>1299</v>
      </c>
      <c r="Q1106" s="36"/>
      <c r="R1106" s="36" t="s">
        <v>1299</v>
      </c>
      <c r="S1106" s="36"/>
      <c r="T1106" s="36"/>
      <c r="U1106" s="36"/>
      <c r="V1106" s="36"/>
      <c r="W1106" s="43" t="s">
        <v>1299</v>
      </c>
      <c r="X1106" s="36"/>
    </row>
    <row r="1107" spans="1:24">
      <c r="A1107" s="16" t="s">
        <v>643</v>
      </c>
      <c r="B1107" s="16" t="s">
        <v>705</v>
      </c>
      <c r="C1107" s="16">
        <v>3</v>
      </c>
      <c r="D1107" s="16" t="s">
        <v>881</v>
      </c>
      <c r="E1107" s="16">
        <v>14</v>
      </c>
      <c r="F1107">
        <f t="shared" si="145"/>
        <v>4</v>
      </c>
      <c r="G1107" s="36"/>
      <c r="H1107" s="36"/>
      <c r="I1107" s="36"/>
      <c r="J1107" s="36"/>
      <c r="K1107" s="36"/>
      <c r="L1107" s="36"/>
      <c r="M1107" s="36"/>
      <c r="N1107" s="36"/>
      <c r="O1107" s="43" t="s">
        <v>1299</v>
      </c>
      <c r="P1107" s="43" t="s">
        <v>1299</v>
      </c>
      <c r="Q1107" s="36"/>
      <c r="R1107" s="36" t="s">
        <v>1299</v>
      </c>
      <c r="S1107" s="36"/>
      <c r="T1107" s="36"/>
      <c r="U1107" s="36"/>
      <c r="V1107" s="36"/>
      <c r="W1107" s="43" t="s">
        <v>1299</v>
      </c>
      <c r="X1107" s="36"/>
    </row>
    <row r="1108" spans="1:24">
      <c r="A1108" s="16" t="s">
        <v>643</v>
      </c>
      <c r="B1108" s="16" t="s">
        <v>705</v>
      </c>
      <c r="C1108" s="16">
        <v>3</v>
      </c>
      <c r="D1108" s="16" t="s">
        <v>881</v>
      </c>
      <c r="E1108" s="16">
        <v>15</v>
      </c>
      <c r="F1108">
        <f t="shared" si="145"/>
        <v>3</v>
      </c>
      <c r="G1108" s="36"/>
      <c r="H1108" s="36"/>
      <c r="I1108" s="36"/>
      <c r="J1108" s="36"/>
      <c r="K1108" s="36"/>
      <c r="L1108" s="36"/>
      <c r="M1108" s="36"/>
      <c r="N1108" s="36"/>
      <c r="O1108" s="43" t="s">
        <v>1299</v>
      </c>
      <c r="P1108" s="43" t="s">
        <v>1299</v>
      </c>
      <c r="Q1108" s="36"/>
      <c r="R1108" s="36"/>
      <c r="S1108" s="36"/>
      <c r="T1108" s="36"/>
      <c r="U1108" s="36"/>
      <c r="V1108" s="36"/>
      <c r="W1108" s="43" t="s">
        <v>1299</v>
      </c>
      <c r="X1108" s="36"/>
    </row>
    <row r="1109" spans="1:24">
      <c r="A1109" s="16" t="s">
        <v>643</v>
      </c>
      <c r="B1109" s="16" t="s">
        <v>705</v>
      </c>
      <c r="C1109" s="16">
        <v>3</v>
      </c>
      <c r="D1109" s="16" t="s">
        <v>881</v>
      </c>
      <c r="E1109" s="16">
        <v>16</v>
      </c>
      <c r="F1109">
        <f t="shared" si="145"/>
        <v>3</v>
      </c>
      <c r="G1109" s="36"/>
      <c r="H1109" s="36"/>
      <c r="I1109" s="36"/>
      <c r="J1109" s="36"/>
      <c r="K1109" s="36"/>
      <c r="L1109" s="36"/>
      <c r="M1109" s="36"/>
      <c r="N1109" s="36"/>
      <c r="O1109" s="43" t="s">
        <v>1299</v>
      </c>
      <c r="P1109" s="43" t="s">
        <v>1299</v>
      </c>
      <c r="Q1109" s="36"/>
      <c r="R1109" s="36"/>
      <c r="S1109" s="36"/>
      <c r="T1109" s="36"/>
      <c r="U1109" s="36"/>
      <c r="V1109" s="36"/>
      <c r="W1109" s="43" t="s">
        <v>1299</v>
      </c>
      <c r="X1109" s="36"/>
    </row>
    <row r="1110" spans="1:24">
      <c r="A1110" s="16" t="s">
        <v>643</v>
      </c>
      <c r="B1110" s="16" t="s">
        <v>705</v>
      </c>
      <c r="C1110" s="16">
        <v>3</v>
      </c>
      <c r="D1110" s="16" t="s">
        <v>881</v>
      </c>
      <c r="E1110" s="16">
        <v>17</v>
      </c>
      <c r="F1110">
        <f t="shared" si="145"/>
        <v>0</v>
      </c>
      <c r="G1110" s="36"/>
      <c r="H1110" s="36"/>
      <c r="I1110" s="36"/>
      <c r="J1110" s="36"/>
      <c r="K1110" s="36"/>
      <c r="L1110" s="36"/>
      <c r="M1110" s="36"/>
      <c r="N1110" s="36"/>
      <c r="O1110" s="36"/>
      <c r="P1110" s="36"/>
      <c r="Q1110" s="36"/>
      <c r="R1110" s="36"/>
      <c r="S1110" s="36"/>
      <c r="T1110" s="36"/>
      <c r="U1110" s="36"/>
      <c r="V1110" s="36"/>
      <c r="W1110" s="36"/>
      <c r="X1110" s="36"/>
    </row>
    <row r="1111" spans="1:24">
      <c r="A1111" s="16" t="s">
        <v>643</v>
      </c>
      <c r="B1111" s="16" t="s">
        <v>705</v>
      </c>
      <c r="C1111" s="16">
        <v>3</v>
      </c>
      <c r="D1111" s="16" t="s">
        <v>881</v>
      </c>
      <c r="E1111" s="16">
        <v>18</v>
      </c>
      <c r="F1111">
        <f t="shared" si="145"/>
        <v>0</v>
      </c>
      <c r="G1111" s="36"/>
      <c r="H1111" s="36"/>
      <c r="I1111" s="36"/>
      <c r="J1111" s="36"/>
      <c r="K1111" s="36"/>
      <c r="L1111" s="36"/>
      <c r="M1111" s="36"/>
      <c r="N1111" s="36"/>
      <c r="O1111" s="36"/>
      <c r="P1111" s="36"/>
      <c r="Q1111" s="36"/>
      <c r="R1111" s="36"/>
      <c r="S1111" s="36"/>
      <c r="T1111" s="36"/>
      <c r="U1111" s="36"/>
      <c r="V1111" s="36"/>
      <c r="W1111" s="36"/>
      <c r="X1111" s="36"/>
    </row>
    <row r="1112" spans="1:24">
      <c r="A1112" s="16" t="s">
        <v>643</v>
      </c>
      <c r="B1112" s="16" t="s">
        <v>705</v>
      </c>
      <c r="C1112" s="16">
        <v>3</v>
      </c>
      <c r="D1112" s="16" t="s">
        <v>882</v>
      </c>
      <c r="E1112" s="16">
        <v>19</v>
      </c>
      <c r="F1112">
        <f t="shared" si="145"/>
        <v>0</v>
      </c>
      <c r="G1112" s="36"/>
      <c r="H1112" s="36"/>
      <c r="I1112" s="36"/>
      <c r="J1112" s="36"/>
      <c r="K1112" s="36"/>
      <c r="L1112" s="36"/>
      <c r="M1112" s="36"/>
      <c r="N1112" s="36"/>
      <c r="O1112" s="36"/>
      <c r="P1112" s="36"/>
      <c r="Q1112" s="36"/>
      <c r="R1112" s="36"/>
      <c r="S1112" s="36"/>
      <c r="T1112" s="36"/>
      <c r="U1112" s="36"/>
      <c r="V1112" s="36"/>
      <c r="W1112" s="36"/>
      <c r="X1112" s="36"/>
    </row>
    <row r="1113" spans="1:24">
      <c r="A1113" s="16" t="s">
        <v>643</v>
      </c>
      <c r="B1113" s="16" t="s">
        <v>705</v>
      </c>
      <c r="C1113" s="16">
        <v>3</v>
      </c>
      <c r="D1113" s="16" t="s">
        <v>880</v>
      </c>
      <c r="E1113" s="16">
        <v>20</v>
      </c>
      <c r="F1113">
        <f t="shared" si="145"/>
        <v>1</v>
      </c>
      <c r="G1113" s="36"/>
      <c r="H1113" s="36"/>
      <c r="I1113" s="36"/>
      <c r="J1113" s="36"/>
      <c r="K1113" s="36"/>
      <c r="L1113" s="36"/>
      <c r="M1113" s="36"/>
      <c r="N1113" s="36"/>
      <c r="O1113" s="36"/>
      <c r="P1113" s="36"/>
      <c r="Q1113" s="36"/>
      <c r="R1113" s="36"/>
      <c r="S1113" s="36"/>
      <c r="T1113" s="36"/>
      <c r="U1113" s="43" t="s">
        <v>1299</v>
      </c>
      <c r="V1113" s="36"/>
      <c r="W1113" s="36"/>
      <c r="X1113" s="36"/>
    </row>
    <row r="1114" spans="1:24">
      <c r="A1114" s="16" t="s">
        <v>643</v>
      </c>
      <c r="B1114" s="16" t="s">
        <v>705</v>
      </c>
      <c r="C1114" s="16">
        <v>3</v>
      </c>
      <c r="D1114" s="16" t="s">
        <v>881</v>
      </c>
      <c r="E1114" s="16">
        <v>21</v>
      </c>
      <c r="F1114">
        <f t="shared" si="145"/>
        <v>0</v>
      </c>
      <c r="G1114" s="36"/>
      <c r="H1114" s="36"/>
      <c r="I1114" s="36"/>
      <c r="J1114" s="36"/>
      <c r="K1114" s="36"/>
      <c r="L1114" s="36"/>
      <c r="M1114" s="36"/>
      <c r="N1114" s="36"/>
      <c r="O1114" s="36"/>
      <c r="P1114" s="36"/>
      <c r="Q1114" s="36"/>
      <c r="R1114" s="36"/>
      <c r="S1114" s="36"/>
      <c r="T1114" s="36"/>
      <c r="U1114" s="36"/>
      <c r="V1114" s="36"/>
      <c r="W1114" s="36"/>
      <c r="X1114" s="36"/>
    </row>
    <row r="1115" spans="1:24">
      <c r="A1115" s="16" t="s">
        <v>643</v>
      </c>
      <c r="B1115" s="16" t="s">
        <v>705</v>
      </c>
      <c r="C1115" s="16">
        <v>3</v>
      </c>
      <c r="D1115" s="16" t="s">
        <v>881</v>
      </c>
      <c r="E1115" s="16">
        <v>22</v>
      </c>
      <c r="F1115">
        <f t="shared" si="145"/>
        <v>0</v>
      </c>
      <c r="G1115" s="36"/>
      <c r="H1115" s="36"/>
      <c r="I1115" s="36"/>
      <c r="J1115" s="36"/>
      <c r="K1115" s="36"/>
      <c r="L1115" s="36"/>
      <c r="M1115" s="36"/>
      <c r="N1115" s="36"/>
      <c r="O1115" s="36"/>
      <c r="P1115" s="36"/>
      <c r="Q1115" s="36"/>
      <c r="R1115" s="36"/>
      <c r="S1115" s="36"/>
      <c r="T1115" s="36"/>
      <c r="U1115" s="36"/>
      <c r="V1115" s="36"/>
      <c r="W1115" s="36"/>
      <c r="X1115" s="36"/>
    </row>
    <row r="1116" spans="1:24">
      <c r="A1116" s="16" t="s">
        <v>643</v>
      </c>
      <c r="B1116" s="16" t="s">
        <v>705</v>
      </c>
      <c r="C1116" s="16">
        <v>3</v>
      </c>
      <c r="D1116" s="16" t="s">
        <v>881</v>
      </c>
      <c r="E1116" s="16">
        <v>23</v>
      </c>
      <c r="F1116">
        <f t="shared" si="145"/>
        <v>1</v>
      </c>
      <c r="G1116" s="36"/>
      <c r="H1116" s="36"/>
      <c r="I1116" s="36"/>
      <c r="J1116" s="36"/>
      <c r="K1116" s="36"/>
      <c r="L1116" s="36"/>
      <c r="M1116" s="36"/>
      <c r="N1116" s="36"/>
      <c r="O1116" s="36"/>
      <c r="P1116" s="36"/>
      <c r="Q1116" s="36"/>
      <c r="R1116" s="36"/>
      <c r="S1116" s="36"/>
      <c r="T1116" s="36"/>
      <c r="U1116" s="43" t="s">
        <v>1299</v>
      </c>
      <c r="V1116" s="36"/>
      <c r="W1116" s="36"/>
      <c r="X1116" s="36"/>
    </row>
    <row r="1117" spans="1:24">
      <c r="A1117" s="16" t="s">
        <v>643</v>
      </c>
      <c r="B1117" s="16" t="s">
        <v>705</v>
      </c>
      <c r="C1117" s="16">
        <v>3</v>
      </c>
      <c r="D1117" s="16" t="s">
        <v>881</v>
      </c>
      <c r="E1117" s="16">
        <v>24</v>
      </c>
      <c r="F1117">
        <f t="shared" si="145"/>
        <v>0</v>
      </c>
      <c r="G1117" s="36"/>
      <c r="H1117" s="36"/>
      <c r="I1117" s="36"/>
      <c r="J1117" s="36"/>
      <c r="K1117" s="36"/>
      <c r="L1117" s="36"/>
      <c r="M1117" s="36"/>
      <c r="N1117" s="36"/>
      <c r="O1117" s="36"/>
      <c r="P1117" s="36"/>
      <c r="Q1117" s="36"/>
      <c r="R1117" s="36"/>
      <c r="S1117" s="36"/>
      <c r="T1117" s="36"/>
      <c r="U1117" s="36"/>
      <c r="V1117" s="36"/>
      <c r="W1117" s="36"/>
      <c r="X1117" s="36"/>
    </row>
    <row r="1118" spans="1:24">
      <c r="A1118" s="16" t="s">
        <v>643</v>
      </c>
      <c r="B1118" s="16" t="s">
        <v>705</v>
      </c>
      <c r="C1118" s="16">
        <v>3</v>
      </c>
      <c r="D1118" s="16" t="s">
        <v>881</v>
      </c>
      <c r="E1118" s="16">
        <v>25</v>
      </c>
      <c r="F1118">
        <f t="shared" si="145"/>
        <v>1</v>
      </c>
      <c r="G1118" s="36"/>
      <c r="H1118" s="36"/>
      <c r="I1118" s="36"/>
      <c r="J1118" s="36"/>
      <c r="K1118" s="36"/>
      <c r="L1118" s="36"/>
      <c r="M1118" s="36"/>
      <c r="N1118" s="36"/>
      <c r="O1118" s="36"/>
      <c r="P1118" s="36"/>
      <c r="Q1118" s="36"/>
      <c r="R1118" s="36"/>
      <c r="S1118" s="36"/>
      <c r="T1118" s="36"/>
      <c r="U1118" s="43" t="s">
        <v>1299</v>
      </c>
      <c r="V1118" s="36"/>
      <c r="W1118" s="36"/>
      <c r="X1118" s="36"/>
    </row>
    <row r="1119" spans="1:24">
      <c r="A1119" s="16"/>
      <c r="B1119" s="16"/>
      <c r="C1119" s="16"/>
      <c r="D1119" s="14"/>
      <c r="E1119" s="16"/>
      <c r="F1119">
        <f t="shared" ref="F1119:F1120" si="146" xml:space="preserve"> COUNTA(G1119:AJ1119)</f>
        <v>0</v>
      </c>
      <c r="G1119" s="36"/>
      <c r="H1119" s="36"/>
      <c r="I1119" s="36"/>
      <c r="J1119" s="36"/>
      <c r="K1119" s="36"/>
      <c r="L1119" s="36"/>
      <c r="M1119" s="36"/>
      <c r="N1119" s="36"/>
      <c r="O1119" s="36"/>
      <c r="P1119" s="36"/>
      <c r="Q1119" s="36"/>
      <c r="R1119" s="36"/>
      <c r="S1119" s="36"/>
      <c r="T1119" s="36"/>
      <c r="U1119" s="36"/>
      <c r="V1119" s="36"/>
      <c r="W1119" s="36"/>
      <c r="X1119" s="36"/>
    </row>
    <row r="1120" spans="1:24">
      <c r="A1120" s="16" t="s">
        <v>643</v>
      </c>
      <c r="B1120" s="16" t="s">
        <v>738</v>
      </c>
      <c r="C1120" s="16">
        <v>0</v>
      </c>
      <c r="D1120" s="14">
        <v>2</v>
      </c>
      <c r="E1120" s="16"/>
      <c r="F1120">
        <f t="shared" si="146"/>
        <v>0</v>
      </c>
      <c r="G1120" s="36"/>
      <c r="H1120" s="36"/>
      <c r="I1120" s="36"/>
      <c r="J1120" s="36"/>
      <c r="K1120" s="36"/>
      <c r="L1120" s="36"/>
      <c r="M1120" s="36"/>
      <c r="N1120" s="36"/>
      <c r="O1120" s="36"/>
      <c r="P1120" s="36"/>
      <c r="Q1120" s="36"/>
      <c r="R1120" s="36"/>
      <c r="S1120" s="36"/>
      <c r="T1120" s="36"/>
      <c r="U1120" s="36"/>
      <c r="V1120" s="36"/>
      <c r="W1120" s="36"/>
      <c r="X1120" s="36"/>
    </row>
    <row r="1121" spans="1:24">
      <c r="A1121" s="16" t="s">
        <v>643</v>
      </c>
      <c r="B1121" s="16" t="s">
        <v>738</v>
      </c>
      <c r="C1121" s="16">
        <v>2</v>
      </c>
      <c r="D1121" s="16" t="s">
        <v>880</v>
      </c>
      <c r="E1121" s="16">
        <v>1</v>
      </c>
      <c r="F1121">
        <f xml:space="preserve"> COUNTA(G1121:AJ1121)</f>
        <v>0</v>
      </c>
      <c r="G1121" s="36"/>
      <c r="H1121" s="36"/>
      <c r="I1121" s="36"/>
      <c r="J1121" s="36"/>
      <c r="K1121" s="36"/>
      <c r="L1121" s="36"/>
      <c r="M1121" s="36"/>
      <c r="N1121" s="36"/>
      <c r="O1121" s="36"/>
      <c r="P1121" s="36"/>
      <c r="Q1121" s="36"/>
      <c r="R1121" s="36"/>
      <c r="S1121" s="36"/>
      <c r="T1121" s="36"/>
      <c r="U1121" s="36"/>
      <c r="V1121" s="36"/>
      <c r="W1121" s="36"/>
      <c r="X1121" s="36"/>
    </row>
    <row r="1122" spans="1:24">
      <c r="A1122" s="16" t="s">
        <v>643</v>
      </c>
      <c r="B1122" s="16" t="s">
        <v>738</v>
      </c>
      <c r="C1122" s="16">
        <v>2</v>
      </c>
      <c r="D1122" s="16" t="s">
        <v>881</v>
      </c>
      <c r="E1122" s="16">
        <v>2</v>
      </c>
      <c r="F1122">
        <f xml:space="preserve"> COUNTA(G1122:AJ1122)</f>
        <v>5</v>
      </c>
      <c r="G1122" s="36"/>
      <c r="H1122" s="36"/>
      <c r="I1122" s="36"/>
      <c r="J1122" s="36"/>
      <c r="K1122" s="36"/>
      <c r="L1122" s="36"/>
      <c r="M1122" s="36"/>
      <c r="N1122" s="36"/>
      <c r="O1122" s="43" t="s">
        <v>1299</v>
      </c>
      <c r="P1122" s="43" t="s">
        <v>1299</v>
      </c>
      <c r="Q1122" s="36"/>
      <c r="R1122" s="36" t="s">
        <v>1299</v>
      </c>
      <c r="S1122" s="36"/>
      <c r="T1122" s="36"/>
      <c r="U1122" s="36"/>
      <c r="V1122" s="43" t="s">
        <v>1299</v>
      </c>
      <c r="W1122" s="43" t="s">
        <v>1299</v>
      </c>
      <c r="X1122" s="36"/>
    </row>
    <row r="1123" spans="1:24">
      <c r="A1123" s="16" t="s">
        <v>643</v>
      </c>
      <c r="B1123" s="16" t="s">
        <v>738</v>
      </c>
      <c r="C1123" s="16">
        <v>2</v>
      </c>
      <c r="D1123" s="16" t="s">
        <v>880</v>
      </c>
      <c r="E1123" s="16">
        <v>3</v>
      </c>
      <c r="F1123">
        <f xml:space="preserve"> COUNTA(G1123:AJ1123)</f>
        <v>0</v>
      </c>
      <c r="G1123" s="36"/>
      <c r="H1123" s="36"/>
      <c r="I1123" s="36"/>
      <c r="J1123" s="36"/>
      <c r="K1123" s="36"/>
      <c r="L1123" s="36"/>
      <c r="M1123" s="36"/>
      <c r="N1123" s="36"/>
      <c r="O1123" s="36"/>
      <c r="P1123" s="36"/>
      <c r="Q1123" s="36"/>
      <c r="R1123" s="36"/>
      <c r="S1123" s="36"/>
      <c r="T1123" s="36"/>
      <c r="U1123" s="36"/>
      <c r="V1123" s="36"/>
      <c r="W1123" s="36"/>
      <c r="X1123" s="36"/>
    </row>
    <row r="1124" spans="1:24">
      <c r="A1124" s="16" t="s">
        <v>643</v>
      </c>
      <c r="B1124" s="16" t="s">
        <v>738</v>
      </c>
      <c r="C1124" s="16">
        <v>2</v>
      </c>
      <c r="D1124" s="16" t="s">
        <v>881</v>
      </c>
      <c r="E1124" s="16">
        <v>4</v>
      </c>
      <c r="F1124">
        <f xml:space="preserve"> COUNTA(G1124:AJ1124)</f>
        <v>4</v>
      </c>
      <c r="G1124" s="36"/>
      <c r="H1124" s="36"/>
      <c r="I1124" s="36"/>
      <c r="J1124" s="36"/>
      <c r="K1124" s="36"/>
      <c r="L1124" s="36"/>
      <c r="M1124" s="36"/>
      <c r="N1124" s="36"/>
      <c r="O1124" s="43" t="s">
        <v>1299</v>
      </c>
      <c r="P1124" s="43" t="s">
        <v>1299</v>
      </c>
      <c r="Q1124" s="36"/>
      <c r="R1124" s="36" t="s">
        <v>1299</v>
      </c>
      <c r="S1124" s="36"/>
      <c r="T1124" s="36"/>
      <c r="U1124" s="36"/>
      <c r="V1124" s="36"/>
      <c r="W1124" s="43" t="s">
        <v>1299</v>
      </c>
      <c r="X1124" s="36"/>
    </row>
    <row r="1125" spans="1:24">
      <c r="A1125" s="16"/>
      <c r="B1125" s="16"/>
      <c r="C1125" s="16"/>
      <c r="D1125" s="16"/>
      <c r="E1125" s="16"/>
      <c r="F1125">
        <f t="shared" ref="F1125:F1126" si="147" xml:space="preserve"> COUNTA(G1125:AJ1125)</f>
        <v>0</v>
      </c>
      <c r="G1125" s="36"/>
      <c r="H1125" s="36"/>
      <c r="I1125" s="36"/>
      <c r="J1125" s="36"/>
      <c r="K1125" s="36"/>
      <c r="L1125" s="36"/>
      <c r="M1125" s="36"/>
      <c r="N1125" s="36"/>
      <c r="O1125" s="36"/>
      <c r="P1125" s="36"/>
      <c r="Q1125" s="36"/>
      <c r="R1125" s="36"/>
      <c r="S1125" s="36"/>
      <c r="T1125" s="36"/>
      <c r="U1125" s="36"/>
      <c r="V1125" s="36"/>
      <c r="W1125" s="36"/>
      <c r="X1125" s="36"/>
    </row>
    <row r="1126" spans="1:24">
      <c r="A1126" s="16" t="s">
        <v>643</v>
      </c>
      <c r="B1126" s="16" t="s">
        <v>424</v>
      </c>
      <c r="C1126" s="16">
        <v>1</v>
      </c>
      <c r="D1126" s="16">
        <v>3</v>
      </c>
      <c r="E1126" s="16"/>
      <c r="F1126">
        <f t="shared" si="147"/>
        <v>0</v>
      </c>
      <c r="G1126" s="36"/>
      <c r="H1126" s="36"/>
      <c r="I1126" s="36"/>
      <c r="J1126" s="36"/>
      <c r="K1126" s="36"/>
      <c r="L1126" s="36"/>
      <c r="M1126" s="36"/>
      <c r="N1126" s="36"/>
      <c r="O1126" s="36"/>
      <c r="P1126" s="36"/>
      <c r="Q1126" s="36"/>
      <c r="R1126" s="36"/>
      <c r="S1126" s="36"/>
      <c r="T1126" s="36"/>
      <c r="U1126" s="36"/>
      <c r="V1126" s="36"/>
      <c r="W1126" s="36"/>
      <c r="X1126" s="36"/>
    </row>
    <row r="1127" spans="1:24">
      <c r="A1127" s="16" t="s">
        <v>643</v>
      </c>
      <c r="B1127" s="16" t="s">
        <v>424</v>
      </c>
      <c r="C1127" s="16">
        <v>1</v>
      </c>
      <c r="D1127" s="16" t="s">
        <v>880</v>
      </c>
      <c r="E1127" s="16">
        <v>1</v>
      </c>
      <c r="F1127">
        <f t="shared" ref="F1127:F1137" si="148" xml:space="preserve"> COUNTA(G1127:AJ1127)</f>
        <v>3</v>
      </c>
      <c r="G1127" s="36"/>
      <c r="H1127" s="36"/>
      <c r="I1127" s="36"/>
      <c r="J1127" s="36"/>
      <c r="K1127" s="36"/>
      <c r="L1127" s="36"/>
      <c r="M1127" s="36"/>
      <c r="N1127" s="36"/>
      <c r="O1127" s="43" t="s">
        <v>1299</v>
      </c>
      <c r="P1127" s="43" t="s">
        <v>1299</v>
      </c>
      <c r="Q1127" s="36"/>
      <c r="R1127" s="36"/>
      <c r="S1127" s="36"/>
      <c r="T1127" s="36"/>
      <c r="U1127" s="36"/>
      <c r="V1127" s="43" t="s">
        <v>1299</v>
      </c>
      <c r="W1127" s="36"/>
      <c r="X1127" s="36"/>
    </row>
    <row r="1128" spans="1:24">
      <c r="A1128" s="16" t="s">
        <v>643</v>
      </c>
      <c r="B1128" s="16" t="s">
        <v>424</v>
      </c>
      <c r="C1128" s="16">
        <v>1</v>
      </c>
      <c r="D1128" s="16" t="s">
        <v>880</v>
      </c>
      <c r="E1128" s="16">
        <v>2</v>
      </c>
      <c r="F1128">
        <f t="shared" si="148"/>
        <v>0</v>
      </c>
      <c r="G1128" s="36"/>
      <c r="H1128" s="36"/>
      <c r="I1128" s="36"/>
      <c r="J1128" s="36"/>
      <c r="K1128" s="36"/>
      <c r="L1128" s="36"/>
      <c r="M1128" s="36"/>
      <c r="N1128" s="36"/>
      <c r="O1128" s="36"/>
      <c r="P1128" s="36"/>
      <c r="Q1128" s="36"/>
      <c r="R1128" s="36"/>
      <c r="S1128" s="36"/>
      <c r="T1128" s="36"/>
      <c r="U1128" s="36"/>
      <c r="V1128" s="36"/>
      <c r="W1128" s="36"/>
      <c r="X1128" s="36"/>
    </row>
    <row r="1129" spans="1:24">
      <c r="A1129" s="16" t="s">
        <v>643</v>
      </c>
      <c r="B1129" s="16" t="s">
        <v>424</v>
      </c>
      <c r="C1129" s="16">
        <v>1</v>
      </c>
      <c r="D1129" s="16" t="s">
        <v>881</v>
      </c>
      <c r="E1129" s="16">
        <v>3</v>
      </c>
      <c r="F1129">
        <f t="shared" si="148"/>
        <v>0</v>
      </c>
      <c r="G1129" s="36"/>
      <c r="H1129" s="36"/>
      <c r="I1129" s="36"/>
      <c r="J1129" s="36"/>
      <c r="K1129" s="36"/>
      <c r="L1129" s="36"/>
      <c r="M1129" s="36"/>
      <c r="N1129" s="36"/>
      <c r="O1129" s="36"/>
      <c r="P1129" s="36"/>
      <c r="Q1129" s="36"/>
      <c r="R1129" s="36"/>
      <c r="S1129" s="36"/>
      <c r="T1129" s="36"/>
      <c r="U1129" s="36"/>
      <c r="V1129" s="36"/>
      <c r="W1129" s="36"/>
      <c r="X1129" s="36"/>
    </row>
    <row r="1130" spans="1:24">
      <c r="A1130" s="16" t="s">
        <v>643</v>
      </c>
      <c r="B1130" s="16" t="s">
        <v>424</v>
      </c>
      <c r="C1130" s="16">
        <v>2</v>
      </c>
      <c r="D1130" s="16" t="s">
        <v>880</v>
      </c>
      <c r="E1130" s="16">
        <v>4</v>
      </c>
      <c r="F1130">
        <f t="shared" si="148"/>
        <v>0</v>
      </c>
      <c r="G1130" s="36"/>
      <c r="H1130" s="36"/>
      <c r="I1130" s="36"/>
      <c r="J1130" s="36"/>
      <c r="K1130" s="36"/>
      <c r="L1130" s="36"/>
      <c r="M1130" s="36"/>
      <c r="N1130" s="36"/>
      <c r="O1130" s="36"/>
      <c r="P1130" s="36"/>
      <c r="Q1130" s="36"/>
      <c r="R1130" s="36"/>
      <c r="S1130" s="36"/>
      <c r="T1130" s="36"/>
      <c r="U1130" s="36"/>
      <c r="V1130" s="36"/>
      <c r="W1130" s="36"/>
      <c r="X1130" s="36"/>
    </row>
    <row r="1131" spans="1:24">
      <c r="A1131" s="16" t="s">
        <v>643</v>
      </c>
      <c r="B1131" s="16" t="s">
        <v>424</v>
      </c>
      <c r="C1131" s="16">
        <v>2</v>
      </c>
      <c r="D1131" s="16" t="s">
        <v>880</v>
      </c>
      <c r="E1131" s="16">
        <v>5</v>
      </c>
      <c r="F1131">
        <f t="shared" si="148"/>
        <v>3</v>
      </c>
      <c r="G1131" s="36"/>
      <c r="H1131" s="36"/>
      <c r="I1131" s="36"/>
      <c r="J1131" s="36"/>
      <c r="K1131" s="36"/>
      <c r="L1131" s="36"/>
      <c r="M1131" s="36"/>
      <c r="N1131" s="36"/>
      <c r="O1131" s="43" t="s">
        <v>1299</v>
      </c>
      <c r="P1131" s="43" t="s">
        <v>1299</v>
      </c>
      <c r="Q1131" s="36"/>
      <c r="R1131" s="36"/>
      <c r="S1131" s="36"/>
      <c r="T1131" s="36"/>
      <c r="U1131" s="36"/>
      <c r="V1131" s="43" t="s">
        <v>1299</v>
      </c>
      <c r="W1131" s="36"/>
      <c r="X1131" s="36"/>
    </row>
    <row r="1132" spans="1:24">
      <c r="A1132" s="16" t="s">
        <v>643</v>
      </c>
      <c r="B1132" s="16" t="s">
        <v>424</v>
      </c>
      <c r="C1132" s="16">
        <v>2</v>
      </c>
      <c r="D1132" s="16" t="s">
        <v>881</v>
      </c>
      <c r="E1132" s="16">
        <v>6</v>
      </c>
      <c r="F1132">
        <f t="shared" si="148"/>
        <v>4</v>
      </c>
      <c r="G1132" s="36"/>
      <c r="H1132" s="36"/>
      <c r="I1132" s="36"/>
      <c r="J1132" s="36"/>
      <c r="K1132" s="36"/>
      <c r="L1132" s="36"/>
      <c r="M1132" s="36"/>
      <c r="N1132" s="36"/>
      <c r="O1132" s="43" t="s">
        <v>1299</v>
      </c>
      <c r="P1132" s="43" t="s">
        <v>1299</v>
      </c>
      <c r="Q1132" s="36"/>
      <c r="R1132" s="36"/>
      <c r="S1132" s="36"/>
      <c r="T1132" s="36"/>
      <c r="U1132" s="36"/>
      <c r="V1132" s="43" t="s">
        <v>1299</v>
      </c>
      <c r="W1132" s="43" t="s">
        <v>1299</v>
      </c>
      <c r="X1132" s="36"/>
    </row>
    <row r="1133" spans="1:24">
      <c r="A1133" s="16" t="s">
        <v>643</v>
      </c>
      <c r="B1133" s="16" t="s">
        <v>424</v>
      </c>
      <c r="C1133" s="16">
        <v>3</v>
      </c>
      <c r="D1133" s="16" t="s">
        <v>881</v>
      </c>
      <c r="E1133" s="16">
        <v>7</v>
      </c>
      <c r="F1133">
        <f t="shared" si="148"/>
        <v>0</v>
      </c>
      <c r="G1133" s="36"/>
      <c r="H1133" s="36"/>
      <c r="I1133" s="36"/>
      <c r="J1133" s="36"/>
      <c r="K1133" s="36"/>
      <c r="L1133" s="36"/>
      <c r="M1133" s="36"/>
      <c r="N1133" s="36"/>
      <c r="O1133" s="36"/>
      <c r="P1133" s="36"/>
      <c r="Q1133" s="36"/>
      <c r="R1133" s="36"/>
      <c r="S1133" s="36"/>
      <c r="T1133" s="36"/>
      <c r="U1133" s="36"/>
      <c r="V1133" s="36"/>
      <c r="W1133" s="36"/>
      <c r="X1133" s="36"/>
    </row>
    <row r="1134" spans="1:24">
      <c r="A1134" s="16" t="s">
        <v>643</v>
      </c>
      <c r="B1134" s="16" t="s">
        <v>424</v>
      </c>
      <c r="C1134" s="16">
        <v>3</v>
      </c>
      <c r="D1134" s="16" t="s">
        <v>881</v>
      </c>
      <c r="E1134" s="16">
        <v>8</v>
      </c>
      <c r="F1134">
        <f t="shared" si="148"/>
        <v>1</v>
      </c>
      <c r="G1134" s="36"/>
      <c r="H1134" s="36"/>
      <c r="I1134" s="36"/>
      <c r="J1134" s="36"/>
      <c r="K1134" s="36"/>
      <c r="L1134" s="36"/>
      <c r="M1134" s="36"/>
      <c r="N1134" s="36"/>
      <c r="O1134" s="36"/>
      <c r="P1134" s="43" t="s">
        <v>1299</v>
      </c>
      <c r="Q1134" s="36"/>
      <c r="R1134" s="36"/>
      <c r="S1134" s="36"/>
      <c r="T1134" s="36"/>
      <c r="U1134" s="36"/>
      <c r="V1134" s="36"/>
      <c r="W1134" s="36"/>
      <c r="X1134" s="36"/>
    </row>
    <row r="1135" spans="1:24">
      <c r="A1135" s="16" t="s">
        <v>643</v>
      </c>
      <c r="B1135" s="16" t="s">
        <v>424</v>
      </c>
      <c r="C1135" s="16">
        <v>3</v>
      </c>
      <c r="D1135" s="16" t="s">
        <v>881</v>
      </c>
      <c r="E1135" s="16">
        <v>9</v>
      </c>
      <c r="F1135">
        <f t="shared" si="148"/>
        <v>0</v>
      </c>
      <c r="G1135" s="36"/>
      <c r="H1135" s="36"/>
      <c r="I1135" s="36"/>
      <c r="J1135" s="36"/>
      <c r="K1135" s="36"/>
      <c r="L1135" s="36"/>
      <c r="M1135" s="36"/>
      <c r="N1135" s="36"/>
      <c r="O1135" s="36"/>
      <c r="P1135" s="36"/>
      <c r="Q1135" s="36"/>
      <c r="R1135" s="36"/>
      <c r="S1135" s="36"/>
      <c r="T1135" s="36"/>
      <c r="U1135" s="36"/>
      <c r="V1135" s="36"/>
      <c r="W1135" s="36"/>
      <c r="X1135" s="36"/>
    </row>
    <row r="1136" spans="1:24">
      <c r="A1136" s="16" t="s">
        <v>643</v>
      </c>
      <c r="B1136" s="16" t="s">
        <v>424</v>
      </c>
      <c r="C1136" s="16">
        <v>3</v>
      </c>
      <c r="D1136" s="16" t="s">
        <v>881</v>
      </c>
      <c r="E1136" s="16">
        <v>10</v>
      </c>
      <c r="F1136">
        <f t="shared" si="148"/>
        <v>0</v>
      </c>
      <c r="G1136" s="36"/>
      <c r="H1136" s="36"/>
      <c r="I1136" s="36"/>
      <c r="J1136" s="36"/>
      <c r="K1136" s="36"/>
      <c r="L1136" s="36"/>
      <c r="M1136" s="36"/>
      <c r="N1136" s="36"/>
      <c r="O1136" s="36"/>
      <c r="P1136" s="36"/>
      <c r="Q1136" s="36"/>
      <c r="R1136" s="36"/>
      <c r="S1136" s="36"/>
      <c r="T1136" s="36"/>
      <c r="U1136" s="36"/>
      <c r="V1136" s="36"/>
      <c r="W1136" s="36"/>
      <c r="X1136" s="36"/>
    </row>
    <row r="1137" spans="1:24">
      <c r="A1137" s="16" t="s">
        <v>643</v>
      </c>
      <c r="B1137" s="16" t="s">
        <v>424</v>
      </c>
      <c r="C1137" s="16">
        <v>3</v>
      </c>
      <c r="D1137" s="16" t="s">
        <v>880</v>
      </c>
      <c r="E1137" s="16">
        <v>11</v>
      </c>
      <c r="F1137">
        <f t="shared" si="148"/>
        <v>0</v>
      </c>
      <c r="G1137" s="36"/>
      <c r="H1137" s="36"/>
      <c r="I1137" s="36"/>
      <c r="J1137" s="36"/>
      <c r="K1137" s="36"/>
      <c r="L1137" s="36"/>
      <c r="M1137" s="36"/>
      <c r="N1137" s="36"/>
      <c r="O1137" s="36"/>
      <c r="P1137" s="36"/>
      <c r="Q1137" s="36"/>
      <c r="R1137" s="36"/>
      <c r="S1137" s="36"/>
      <c r="T1137" s="36"/>
      <c r="U1137" s="36"/>
      <c r="V1137" s="36"/>
      <c r="W1137" s="36"/>
      <c r="X1137" s="36"/>
    </row>
    <row r="1138" spans="1:24">
      <c r="A1138" s="16"/>
      <c r="B1138" s="16"/>
      <c r="C1138" s="16"/>
      <c r="D1138" s="16"/>
      <c r="E1138" s="16"/>
      <c r="F1138">
        <f t="shared" ref="F1138" si="149" xml:space="preserve"> COUNTA(G1138:AJ1138)</f>
        <v>0</v>
      </c>
      <c r="G1138" s="36"/>
      <c r="H1138" s="36"/>
      <c r="I1138" s="36"/>
      <c r="J1138" s="36"/>
      <c r="K1138" s="36"/>
      <c r="L1138" s="36"/>
      <c r="M1138" s="36"/>
      <c r="N1138" s="36"/>
      <c r="O1138" s="36"/>
      <c r="P1138" s="36"/>
      <c r="Q1138" s="36"/>
      <c r="R1138" s="36"/>
      <c r="S1138" s="36"/>
      <c r="T1138" s="36"/>
      <c r="U1138" s="36"/>
      <c r="V1138" s="36"/>
      <c r="W1138" s="36"/>
      <c r="X1138" s="36"/>
    </row>
    <row r="1139" spans="1:24">
      <c r="A1139" s="16" t="s">
        <v>643</v>
      </c>
      <c r="B1139" s="16" t="s">
        <v>141</v>
      </c>
      <c r="C1139" s="16">
        <v>3</v>
      </c>
      <c r="D1139" s="16">
        <v>5</v>
      </c>
      <c r="E1139" s="16"/>
      <c r="F1139">
        <f t="shared" ref="F1139" si="150" xml:space="preserve"> COUNTA(G1139:AJ1139)</f>
        <v>0</v>
      </c>
      <c r="G1139" s="36"/>
      <c r="H1139" s="36"/>
      <c r="I1139" s="36"/>
      <c r="J1139" s="36"/>
      <c r="K1139" s="36"/>
      <c r="L1139" s="36"/>
      <c r="M1139" s="36"/>
      <c r="N1139" s="36"/>
      <c r="O1139" s="36"/>
      <c r="P1139" s="36"/>
      <c r="Q1139" s="36"/>
      <c r="R1139" s="36"/>
      <c r="S1139" s="36"/>
      <c r="T1139" s="36"/>
      <c r="U1139" s="36"/>
      <c r="V1139" s="36"/>
      <c r="W1139" s="36"/>
      <c r="X1139" s="36"/>
    </row>
    <row r="1140" spans="1:24">
      <c r="A1140" s="16" t="s">
        <v>643</v>
      </c>
      <c r="B1140" s="16" t="s">
        <v>141</v>
      </c>
      <c r="C1140" s="16">
        <v>1</v>
      </c>
      <c r="D1140" s="16" t="s">
        <v>880</v>
      </c>
      <c r="E1140" s="16">
        <v>1</v>
      </c>
      <c r="F1140">
        <f t="shared" ref="F1140:F1159" si="151" xml:space="preserve"> COUNTA(G1140:AJ1140)</f>
        <v>3</v>
      </c>
      <c r="G1140" s="36"/>
      <c r="H1140" s="36"/>
      <c r="I1140" s="36" t="s">
        <v>1299</v>
      </c>
      <c r="J1140" s="36"/>
      <c r="K1140" s="36"/>
      <c r="L1140" s="36"/>
      <c r="M1140" s="36"/>
      <c r="N1140" s="36"/>
      <c r="O1140" s="43" t="s">
        <v>1299</v>
      </c>
      <c r="P1140" s="36"/>
      <c r="Q1140" s="36"/>
      <c r="R1140" s="36"/>
      <c r="S1140" s="36"/>
      <c r="T1140" s="36"/>
      <c r="U1140" s="36"/>
      <c r="V1140" s="43" t="s">
        <v>1299</v>
      </c>
      <c r="W1140" s="36"/>
      <c r="X1140" s="36"/>
    </row>
    <row r="1141" spans="1:24">
      <c r="A1141" s="16" t="s">
        <v>643</v>
      </c>
      <c r="B1141" s="16" t="s">
        <v>141</v>
      </c>
      <c r="C1141" s="16">
        <v>1</v>
      </c>
      <c r="D1141" s="16" t="s">
        <v>881</v>
      </c>
      <c r="E1141" s="16">
        <v>2</v>
      </c>
      <c r="F1141">
        <f t="shared" si="151"/>
        <v>3</v>
      </c>
      <c r="G1141" s="36"/>
      <c r="H1141" s="36"/>
      <c r="I1141" s="36" t="s">
        <v>1299</v>
      </c>
      <c r="J1141" s="36"/>
      <c r="K1141" s="36"/>
      <c r="L1141" s="36"/>
      <c r="M1141" s="36"/>
      <c r="N1141" s="36"/>
      <c r="O1141" s="43" t="s">
        <v>1299</v>
      </c>
      <c r="P1141" s="36"/>
      <c r="Q1141" s="36"/>
      <c r="R1141" s="36"/>
      <c r="S1141" s="36"/>
      <c r="T1141" s="36"/>
      <c r="U1141" s="36"/>
      <c r="V1141" s="43" t="s">
        <v>1299</v>
      </c>
      <c r="W1141" s="36"/>
      <c r="X1141" s="36"/>
    </row>
    <row r="1142" spans="1:24">
      <c r="A1142" s="16" t="s">
        <v>643</v>
      </c>
      <c r="B1142" s="16" t="s">
        <v>141</v>
      </c>
      <c r="C1142" s="16">
        <v>1</v>
      </c>
      <c r="D1142" s="16" t="s">
        <v>881</v>
      </c>
      <c r="E1142" s="16">
        <v>3</v>
      </c>
      <c r="F1142">
        <f t="shared" si="151"/>
        <v>6</v>
      </c>
      <c r="G1142" s="36"/>
      <c r="H1142" s="43" t="s">
        <v>1300</v>
      </c>
      <c r="I1142" s="36" t="s">
        <v>1300</v>
      </c>
      <c r="J1142" s="36"/>
      <c r="K1142" s="36"/>
      <c r="L1142" s="36"/>
      <c r="M1142" s="36"/>
      <c r="N1142" s="36"/>
      <c r="O1142" s="43" t="s">
        <v>1299</v>
      </c>
      <c r="P1142" s="43" t="s">
        <v>1299</v>
      </c>
      <c r="Q1142" s="36"/>
      <c r="R1142" s="36"/>
      <c r="S1142" s="36"/>
      <c r="T1142" s="36"/>
      <c r="U1142" s="36"/>
      <c r="V1142" s="43" t="s">
        <v>1299</v>
      </c>
      <c r="W1142" s="43" t="s">
        <v>1299</v>
      </c>
      <c r="X1142" s="36"/>
    </row>
    <row r="1143" spans="1:24">
      <c r="A1143" s="16" t="s">
        <v>643</v>
      </c>
      <c r="B1143" s="16" t="s">
        <v>141</v>
      </c>
      <c r="C1143" s="16">
        <v>1</v>
      </c>
      <c r="D1143" s="16" t="s">
        <v>880</v>
      </c>
      <c r="E1143" s="16">
        <v>4</v>
      </c>
      <c r="F1143">
        <f t="shared" si="151"/>
        <v>4</v>
      </c>
      <c r="G1143" s="36"/>
      <c r="H1143" s="36"/>
      <c r="I1143" s="36"/>
      <c r="J1143" s="36"/>
      <c r="K1143" s="36"/>
      <c r="L1143" s="36"/>
      <c r="M1143" s="36"/>
      <c r="N1143" s="36"/>
      <c r="O1143" s="43" t="s">
        <v>1299</v>
      </c>
      <c r="P1143" s="43" t="s">
        <v>1299</v>
      </c>
      <c r="Q1143" s="36"/>
      <c r="R1143" s="36"/>
      <c r="S1143" s="36"/>
      <c r="T1143" s="36"/>
      <c r="U1143" s="36"/>
      <c r="V1143" s="43" t="s">
        <v>1299</v>
      </c>
      <c r="W1143" s="43" t="s">
        <v>1299</v>
      </c>
      <c r="X1143" s="36"/>
    </row>
    <row r="1144" spans="1:24">
      <c r="A1144" s="16" t="s">
        <v>643</v>
      </c>
      <c r="B1144" s="16" t="s">
        <v>141</v>
      </c>
      <c r="C1144" s="16">
        <v>1</v>
      </c>
      <c r="D1144" s="16" t="s">
        <v>880</v>
      </c>
      <c r="E1144" s="16">
        <v>5</v>
      </c>
      <c r="F1144">
        <f t="shared" si="151"/>
        <v>3</v>
      </c>
      <c r="G1144" s="36"/>
      <c r="H1144" s="36"/>
      <c r="I1144" s="36"/>
      <c r="J1144" s="36"/>
      <c r="K1144" s="36"/>
      <c r="L1144" s="36"/>
      <c r="M1144" s="36"/>
      <c r="N1144" s="36"/>
      <c r="O1144" s="43" t="s">
        <v>1299</v>
      </c>
      <c r="P1144" s="43" t="s">
        <v>1299</v>
      </c>
      <c r="Q1144" s="36"/>
      <c r="R1144" s="36"/>
      <c r="S1144" s="36"/>
      <c r="T1144" s="36"/>
      <c r="U1144" s="36"/>
      <c r="V1144" s="43" t="s">
        <v>1299</v>
      </c>
      <c r="W1144" s="36"/>
      <c r="X1144" s="36"/>
    </row>
    <row r="1145" spans="1:24">
      <c r="A1145" s="16" t="s">
        <v>643</v>
      </c>
      <c r="B1145" s="16" t="s">
        <v>141</v>
      </c>
      <c r="C1145" s="16">
        <v>2</v>
      </c>
      <c r="D1145" s="16" t="s">
        <v>881</v>
      </c>
      <c r="E1145" s="16">
        <v>6</v>
      </c>
      <c r="F1145">
        <f t="shared" si="151"/>
        <v>0</v>
      </c>
      <c r="G1145" s="36"/>
      <c r="H1145" s="36"/>
      <c r="I1145" s="36"/>
      <c r="J1145" s="36"/>
      <c r="K1145" s="36"/>
      <c r="L1145" s="36"/>
      <c r="M1145" s="36"/>
      <c r="N1145" s="36"/>
      <c r="O1145" s="36"/>
      <c r="P1145" s="36"/>
      <c r="Q1145" s="36"/>
      <c r="R1145" s="36"/>
      <c r="S1145" s="36"/>
      <c r="T1145" s="36"/>
      <c r="U1145" s="36"/>
      <c r="V1145" s="36"/>
      <c r="W1145" s="36"/>
      <c r="X1145" s="36"/>
    </row>
    <row r="1146" spans="1:24">
      <c r="A1146" s="16" t="s">
        <v>643</v>
      </c>
      <c r="B1146" s="16" t="s">
        <v>141</v>
      </c>
      <c r="C1146" s="16">
        <v>2</v>
      </c>
      <c r="D1146" s="16" t="s">
        <v>881</v>
      </c>
      <c r="E1146" s="16">
        <v>7</v>
      </c>
      <c r="F1146">
        <f t="shared" si="151"/>
        <v>4</v>
      </c>
      <c r="G1146" s="36"/>
      <c r="H1146" s="36"/>
      <c r="I1146" s="36"/>
      <c r="J1146" s="36"/>
      <c r="K1146" s="36"/>
      <c r="L1146" s="36"/>
      <c r="M1146" s="36"/>
      <c r="N1146" s="36"/>
      <c r="O1146" s="43" t="s">
        <v>1299</v>
      </c>
      <c r="P1146" s="43" t="s">
        <v>1299</v>
      </c>
      <c r="Q1146" s="36"/>
      <c r="R1146" s="36"/>
      <c r="S1146" s="36"/>
      <c r="T1146" s="36"/>
      <c r="U1146" s="36"/>
      <c r="V1146" s="43" t="s">
        <v>1299</v>
      </c>
      <c r="W1146" s="43" t="s">
        <v>1299</v>
      </c>
      <c r="X1146" s="36"/>
    </row>
    <row r="1147" spans="1:24">
      <c r="A1147" s="16" t="s">
        <v>643</v>
      </c>
      <c r="B1147" s="16" t="s">
        <v>141</v>
      </c>
      <c r="C1147" s="16">
        <v>2</v>
      </c>
      <c r="D1147" s="16" t="s">
        <v>882</v>
      </c>
      <c r="E1147" s="16">
        <v>8</v>
      </c>
      <c r="F1147">
        <f t="shared" si="151"/>
        <v>4</v>
      </c>
      <c r="G1147" s="36"/>
      <c r="H1147" s="36"/>
      <c r="I1147" s="36"/>
      <c r="J1147" s="36"/>
      <c r="K1147" s="36"/>
      <c r="L1147" s="36"/>
      <c r="M1147" s="36"/>
      <c r="N1147" s="36"/>
      <c r="O1147" s="43" t="s">
        <v>1299</v>
      </c>
      <c r="P1147" s="43" t="s">
        <v>1299</v>
      </c>
      <c r="Q1147" s="36"/>
      <c r="R1147" s="36"/>
      <c r="S1147" s="36"/>
      <c r="T1147" s="36"/>
      <c r="U1147" s="36"/>
      <c r="V1147" s="43" t="s">
        <v>1299</v>
      </c>
      <c r="W1147" s="43" t="s">
        <v>1299</v>
      </c>
      <c r="X1147" s="36"/>
    </row>
    <row r="1148" spans="1:24">
      <c r="A1148" s="16" t="s">
        <v>643</v>
      </c>
      <c r="B1148" s="16" t="s">
        <v>141</v>
      </c>
      <c r="C1148" s="16">
        <v>2</v>
      </c>
      <c r="D1148" s="16" t="s">
        <v>881</v>
      </c>
      <c r="E1148" s="16">
        <v>9</v>
      </c>
      <c r="F1148">
        <f t="shared" si="151"/>
        <v>4</v>
      </c>
      <c r="G1148" s="36"/>
      <c r="H1148" s="36"/>
      <c r="I1148" s="36"/>
      <c r="J1148" s="36"/>
      <c r="K1148" s="36"/>
      <c r="L1148" s="36"/>
      <c r="M1148" s="43" t="s">
        <v>1302</v>
      </c>
      <c r="N1148" s="36"/>
      <c r="O1148" s="43" t="s">
        <v>1299</v>
      </c>
      <c r="P1148" s="43" t="s">
        <v>1299</v>
      </c>
      <c r="Q1148" s="36"/>
      <c r="R1148" s="36"/>
      <c r="S1148" s="36"/>
      <c r="T1148" s="36"/>
      <c r="U1148" s="36"/>
      <c r="V1148" s="36"/>
      <c r="W1148" s="43" t="s">
        <v>1299</v>
      </c>
      <c r="X1148" s="36"/>
    </row>
    <row r="1149" spans="1:24">
      <c r="A1149" s="16" t="s">
        <v>643</v>
      </c>
      <c r="B1149" s="16" t="s">
        <v>141</v>
      </c>
      <c r="C1149" s="16">
        <v>2</v>
      </c>
      <c r="D1149" s="16" t="s">
        <v>880</v>
      </c>
      <c r="E1149" s="16">
        <v>10</v>
      </c>
      <c r="F1149">
        <f t="shared" si="151"/>
        <v>4</v>
      </c>
      <c r="G1149" s="36"/>
      <c r="H1149" s="36"/>
      <c r="I1149" s="36"/>
      <c r="J1149" s="36"/>
      <c r="K1149" s="36"/>
      <c r="L1149" s="36"/>
      <c r="M1149" s="36"/>
      <c r="N1149" s="36"/>
      <c r="O1149" s="43" t="s">
        <v>1299</v>
      </c>
      <c r="P1149" s="43" t="s">
        <v>1299</v>
      </c>
      <c r="Q1149" s="36"/>
      <c r="R1149" s="36"/>
      <c r="S1149" s="36"/>
      <c r="T1149" s="36"/>
      <c r="U1149" s="36"/>
      <c r="V1149" s="43" t="s">
        <v>1299</v>
      </c>
      <c r="W1149" s="43" t="s">
        <v>1299</v>
      </c>
      <c r="X1149" s="36"/>
    </row>
    <row r="1150" spans="1:24">
      <c r="A1150" s="16" t="s">
        <v>643</v>
      </c>
      <c r="B1150" s="16" t="s">
        <v>141</v>
      </c>
      <c r="C1150" s="16">
        <v>2</v>
      </c>
      <c r="D1150" s="16" t="s">
        <v>882</v>
      </c>
      <c r="E1150" s="16">
        <v>11</v>
      </c>
      <c r="F1150">
        <f t="shared" si="151"/>
        <v>0</v>
      </c>
      <c r="G1150" s="36"/>
      <c r="H1150" s="36"/>
      <c r="I1150" s="36"/>
      <c r="J1150" s="36"/>
      <c r="K1150" s="36"/>
      <c r="L1150" s="36"/>
      <c r="M1150" s="36"/>
      <c r="N1150" s="36"/>
      <c r="O1150" s="36"/>
      <c r="P1150" s="36"/>
      <c r="Q1150" s="36"/>
      <c r="R1150" s="36"/>
      <c r="S1150" s="36"/>
      <c r="T1150" s="36"/>
      <c r="U1150" s="36"/>
      <c r="V1150" s="36"/>
      <c r="W1150" s="36"/>
      <c r="X1150" s="36"/>
    </row>
    <row r="1151" spans="1:24">
      <c r="A1151" s="16" t="s">
        <v>643</v>
      </c>
      <c r="B1151" s="16" t="s">
        <v>141</v>
      </c>
      <c r="C1151" s="16">
        <v>2</v>
      </c>
      <c r="D1151" s="16" t="s">
        <v>881</v>
      </c>
      <c r="E1151" s="16">
        <v>12</v>
      </c>
      <c r="F1151">
        <f t="shared" si="151"/>
        <v>3</v>
      </c>
      <c r="G1151" s="36"/>
      <c r="H1151" s="36"/>
      <c r="I1151" s="36"/>
      <c r="J1151" s="36"/>
      <c r="K1151" s="36"/>
      <c r="L1151" s="36"/>
      <c r="M1151" s="36"/>
      <c r="N1151" s="36"/>
      <c r="O1151" s="43" t="s">
        <v>1299</v>
      </c>
      <c r="P1151" s="43" t="s">
        <v>1299</v>
      </c>
      <c r="Q1151" s="36"/>
      <c r="R1151" s="36"/>
      <c r="S1151" s="36"/>
      <c r="T1151" s="36"/>
      <c r="U1151" s="36"/>
      <c r="V1151" s="36"/>
      <c r="W1151" s="43" t="s">
        <v>1299</v>
      </c>
      <c r="X1151" s="36"/>
    </row>
    <row r="1152" spans="1:24">
      <c r="A1152" s="16" t="s">
        <v>643</v>
      </c>
      <c r="B1152" s="16" t="s">
        <v>141</v>
      </c>
      <c r="C1152" s="16">
        <v>2</v>
      </c>
      <c r="D1152" s="16" t="s">
        <v>880</v>
      </c>
      <c r="E1152" s="16">
        <v>13</v>
      </c>
      <c r="F1152">
        <f t="shared" si="151"/>
        <v>3</v>
      </c>
      <c r="G1152" s="36"/>
      <c r="H1152" s="36"/>
      <c r="I1152" s="36"/>
      <c r="J1152" s="36"/>
      <c r="K1152" s="36"/>
      <c r="L1152" s="36"/>
      <c r="M1152" s="36"/>
      <c r="N1152" s="36"/>
      <c r="O1152" s="43" t="s">
        <v>1299</v>
      </c>
      <c r="P1152" s="43" t="s">
        <v>1299</v>
      </c>
      <c r="Q1152" s="36"/>
      <c r="R1152" s="36"/>
      <c r="S1152" s="36"/>
      <c r="T1152" s="36"/>
      <c r="U1152" s="36"/>
      <c r="V1152" s="36"/>
      <c r="W1152" s="43" t="s">
        <v>1299</v>
      </c>
      <c r="X1152" s="36"/>
    </row>
    <row r="1153" spans="1:24">
      <c r="A1153" s="16" t="s">
        <v>643</v>
      </c>
      <c r="B1153" s="16" t="s">
        <v>141</v>
      </c>
      <c r="C1153" s="16">
        <v>2</v>
      </c>
      <c r="D1153" s="16" t="s">
        <v>881</v>
      </c>
      <c r="E1153" s="16">
        <v>14</v>
      </c>
      <c r="F1153">
        <f t="shared" si="151"/>
        <v>0</v>
      </c>
      <c r="G1153" s="36"/>
      <c r="H1153" s="36"/>
      <c r="I1153" s="36"/>
      <c r="J1153" s="36"/>
      <c r="K1153" s="36"/>
      <c r="L1153" s="36"/>
      <c r="M1153" s="36"/>
      <c r="N1153" s="36"/>
      <c r="O1153" s="36"/>
      <c r="P1153" s="36"/>
      <c r="Q1153" s="36"/>
      <c r="R1153" s="36"/>
      <c r="S1153" s="36"/>
      <c r="T1153" s="36"/>
      <c r="U1153" s="36"/>
      <c r="V1153" s="36"/>
      <c r="W1153" s="36"/>
      <c r="X1153" s="36"/>
    </row>
    <row r="1154" spans="1:24">
      <c r="A1154" s="16" t="s">
        <v>643</v>
      </c>
      <c r="B1154" s="16" t="s">
        <v>141</v>
      </c>
      <c r="C1154" s="16">
        <v>3</v>
      </c>
      <c r="D1154" s="16" t="s">
        <v>881</v>
      </c>
      <c r="E1154" s="16">
        <v>15</v>
      </c>
      <c r="F1154">
        <f t="shared" si="151"/>
        <v>0</v>
      </c>
      <c r="G1154" s="36"/>
      <c r="H1154" s="36"/>
      <c r="I1154" s="36"/>
      <c r="J1154" s="36"/>
      <c r="K1154" s="36"/>
      <c r="L1154" s="36"/>
      <c r="M1154" s="36"/>
      <c r="N1154" s="36"/>
      <c r="O1154" s="36"/>
      <c r="P1154" s="36"/>
      <c r="Q1154" s="36"/>
      <c r="R1154" s="36"/>
      <c r="S1154" s="36"/>
      <c r="T1154" s="36"/>
      <c r="U1154" s="36"/>
      <c r="V1154" s="36"/>
      <c r="W1154" s="36"/>
      <c r="X1154" s="36"/>
    </row>
    <row r="1155" spans="1:24">
      <c r="A1155" s="16" t="s">
        <v>643</v>
      </c>
      <c r="B1155" s="16" t="s">
        <v>141</v>
      </c>
      <c r="C1155" s="16">
        <v>3</v>
      </c>
      <c r="D1155" s="16" t="s">
        <v>881</v>
      </c>
      <c r="E1155" s="16">
        <v>16</v>
      </c>
      <c r="F1155">
        <f t="shared" si="151"/>
        <v>0</v>
      </c>
      <c r="G1155" s="36"/>
      <c r="H1155" s="36"/>
      <c r="I1155" s="36"/>
      <c r="J1155" s="36"/>
      <c r="K1155" s="36"/>
      <c r="L1155" s="36"/>
      <c r="M1155" s="36"/>
      <c r="N1155" s="36"/>
      <c r="O1155" s="36"/>
      <c r="P1155" s="36"/>
      <c r="Q1155" s="36"/>
      <c r="R1155" s="36"/>
      <c r="S1155" s="36"/>
      <c r="T1155" s="36"/>
      <c r="U1155" s="36"/>
      <c r="V1155" s="36"/>
      <c r="W1155" s="36"/>
      <c r="X1155" s="36"/>
    </row>
    <row r="1156" spans="1:24">
      <c r="A1156" s="16" t="s">
        <v>643</v>
      </c>
      <c r="B1156" s="16" t="s">
        <v>141</v>
      </c>
      <c r="C1156" s="16">
        <v>3</v>
      </c>
      <c r="D1156" s="16" t="s">
        <v>882</v>
      </c>
      <c r="E1156" s="16">
        <v>17</v>
      </c>
      <c r="F1156">
        <f t="shared" si="151"/>
        <v>4</v>
      </c>
      <c r="G1156" s="36"/>
      <c r="H1156" s="36"/>
      <c r="I1156" s="36"/>
      <c r="J1156" s="36"/>
      <c r="K1156" s="36"/>
      <c r="L1156" s="36"/>
      <c r="M1156" s="36"/>
      <c r="N1156" s="36"/>
      <c r="O1156" s="43" t="s">
        <v>1299</v>
      </c>
      <c r="P1156" s="43" t="s">
        <v>1299</v>
      </c>
      <c r="Q1156" s="36"/>
      <c r="R1156" s="36"/>
      <c r="S1156" s="36"/>
      <c r="T1156" s="36"/>
      <c r="U1156" s="36"/>
      <c r="V1156" s="43" t="s">
        <v>1299</v>
      </c>
      <c r="W1156" s="43" t="s">
        <v>1299</v>
      </c>
      <c r="X1156" s="36"/>
    </row>
    <row r="1157" spans="1:24">
      <c r="A1157" s="16" t="s">
        <v>643</v>
      </c>
      <c r="B1157" s="16" t="s">
        <v>141</v>
      </c>
      <c r="C1157" s="16">
        <v>3</v>
      </c>
      <c r="D1157" s="16" t="s">
        <v>882</v>
      </c>
      <c r="E1157" s="16">
        <v>18</v>
      </c>
      <c r="F1157">
        <f t="shared" si="151"/>
        <v>4</v>
      </c>
      <c r="G1157" s="36"/>
      <c r="H1157" s="36"/>
      <c r="I1157" s="36"/>
      <c r="J1157" s="36"/>
      <c r="K1157" s="36"/>
      <c r="L1157" s="36"/>
      <c r="M1157" s="36"/>
      <c r="N1157" s="36"/>
      <c r="O1157" s="43" t="s">
        <v>1299</v>
      </c>
      <c r="P1157" s="43" t="s">
        <v>1299</v>
      </c>
      <c r="Q1157" s="36"/>
      <c r="R1157" s="36"/>
      <c r="S1157" s="36"/>
      <c r="T1157" s="36"/>
      <c r="U1157" s="36"/>
      <c r="V1157" s="43" t="s">
        <v>1299</v>
      </c>
      <c r="W1157" s="43" t="s">
        <v>1299</v>
      </c>
      <c r="X1157" s="36"/>
    </row>
    <row r="1158" spans="1:24">
      <c r="A1158" s="16" t="s">
        <v>643</v>
      </c>
      <c r="B1158" s="16" t="s">
        <v>141</v>
      </c>
      <c r="C1158" s="16">
        <v>3</v>
      </c>
      <c r="D1158" s="16" t="s">
        <v>880</v>
      </c>
      <c r="E1158" s="16">
        <v>19</v>
      </c>
      <c r="F1158">
        <f t="shared" si="151"/>
        <v>0</v>
      </c>
      <c r="G1158" s="36"/>
      <c r="H1158" s="36"/>
      <c r="I1158" s="36"/>
      <c r="J1158" s="36"/>
      <c r="K1158" s="36"/>
      <c r="L1158" s="36"/>
      <c r="M1158" s="36"/>
      <c r="N1158" s="36"/>
      <c r="O1158" s="36"/>
      <c r="P1158" s="36"/>
      <c r="Q1158" s="36"/>
      <c r="R1158" s="36"/>
      <c r="S1158" s="36"/>
      <c r="T1158" s="36"/>
      <c r="U1158" s="36"/>
      <c r="V1158" s="36"/>
      <c r="W1158" s="36"/>
      <c r="X1158" s="36"/>
    </row>
    <row r="1159" spans="1:24">
      <c r="A1159" s="16" t="s">
        <v>643</v>
      </c>
      <c r="B1159" s="16" t="s">
        <v>141</v>
      </c>
      <c r="C1159" s="16">
        <v>3</v>
      </c>
      <c r="D1159" s="16" t="s">
        <v>881</v>
      </c>
      <c r="E1159" s="16">
        <v>20</v>
      </c>
      <c r="F1159">
        <f t="shared" si="151"/>
        <v>0</v>
      </c>
      <c r="G1159" s="36"/>
      <c r="H1159" s="36"/>
      <c r="I1159" s="36"/>
      <c r="J1159" s="36"/>
      <c r="K1159" s="36"/>
      <c r="L1159" s="36"/>
      <c r="M1159" s="36"/>
      <c r="N1159" s="36"/>
      <c r="O1159" s="36"/>
      <c r="P1159" s="36"/>
      <c r="Q1159" s="36"/>
      <c r="R1159" s="36"/>
      <c r="S1159" s="36"/>
      <c r="T1159" s="36"/>
      <c r="U1159" s="36"/>
      <c r="V1159" s="36"/>
      <c r="W1159" s="36"/>
      <c r="X1159" s="36"/>
    </row>
    <row r="1160" spans="1:24">
      <c r="A1160" s="16"/>
      <c r="B1160" s="16"/>
      <c r="C1160" s="16"/>
      <c r="D1160" s="16"/>
      <c r="E1160" s="16"/>
      <c r="F1160">
        <f t="shared" ref="F1160" si="152" xml:space="preserve"> COUNTA(G1160:AJ1160)</f>
        <v>0</v>
      </c>
      <c r="G1160" s="36"/>
      <c r="H1160" s="36"/>
      <c r="I1160" s="36"/>
      <c r="J1160" s="36"/>
      <c r="K1160" s="36"/>
      <c r="L1160" s="36"/>
      <c r="M1160" s="36"/>
      <c r="N1160" s="36"/>
      <c r="O1160" s="36"/>
      <c r="P1160" s="36"/>
      <c r="Q1160" s="36"/>
      <c r="R1160" s="36"/>
      <c r="S1160" s="36"/>
      <c r="T1160" s="36"/>
      <c r="U1160" s="36"/>
      <c r="V1160" s="36"/>
      <c r="W1160" s="36"/>
      <c r="X1160" s="36"/>
    </row>
    <row r="1161" spans="1:24">
      <c r="A1161" s="16" t="s">
        <v>643</v>
      </c>
      <c r="B1161" s="16" t="s">
        <v>430</v>
      </c>
      <c r="C1161" s="16">
        <v>0</v>
      </c>
      <c r="D1161" s="16">
        <v>2</v>
      </c>
      <c r="E1161" s="16"/>
      <c r="F1161">
        <f t="shared" ref="F1161" si="153" xml:space="preserve"> COUNTA(G1161:AJ1161)</f>
        <v>0</v>
      </c>
      <c r="G1161" s="36"/>
      <c r="H1161" s="36"/>
      <c r="I1161" s="36"/>
      <c r="J1161" s="36"/>
      <c r="K1161" s="36"/>
      <c r="L1161" s="36"/>
      <c r="M1161" s="36"/>
      <c r="N1161" s="36"/>
      <c r="O1161" s="36"/>
      <c r="P1161" s="36"/>
      <c r="Q1161" s="36"/>
      <c r="R1161" s="36"/>
      <c r="S1161" s="36"/>
      <c r="T1161" s="36"/>
      <c r="U1161" s="36"/>
      <c r="V1161" s="36"/>
      <c r="W1161" s="36"/>
      <c r="X1161" s="36"/>
    </row>
    <row r="1162" spans="1:24">
      <c r="A1162" s="16" t="s">
        <v>643</v>
      </c>
      <c r="B1162" s="16" t="s">
        <v>430</v>
      </c>
      <c r="C1162" s="16">
        <v>2</v>
      </c>
      <c r="D1162" s="16" t="s">
        <v>880</v>
      </c>
      <c r="E1162" s="16">
        <v>1</v>
      </c>
      <c r="F1162">
        <f t="shared" ref="F1162:F1171" si="154" xml:space="preserve"> COUNTA(G1162:AJ1162)</f>
        <v>4</v>
      </c>
      <c r="G1162" s="36"/>
      <c r="H1162" s="36"/>
      <c r="I1162" s="36"/>
      <c r="J1162" s="36"/>
      <c r="K1162" s="36"/>
      <c r="L1162" s="36"/>
      <c r="M1162" s="36"/>
      <c r="N1162" s="36"/>
      <c r="O1162" s="43" t="s">
        <v>1299</v>
      </c>
      <c r="P1162" s="43" t="s">
        <v>1299</v>
      </c>
      <c r="Q1162" s="36"/>
      <c r="R1162" s="36" t="s">
        <v>1299</v>
      </c>
      <c r="S1162" s="36"/>
      <c r="T1162" s="36"/>
      <c r="U1162" s="36"/>
      <c r="V1162" s="43" t="s">
        <v>1299</v>
      </c>
      <c r="W1162" s="36"/>
      <c r="X1162" s="36"/>
    </row>
    <row r="1163" spans="1:24">
      <c r="A1163" s="16" t="s">
        <v>643</v>
      </c>
      <c r="B1163" s="16" t="s">
        <v>430</v>
      </c>
      <c r="C1163" s="16">
        <v>2</v>
      </c>
      <c r="D1163" s="16" t="s">
        <v>881</v>
      </c>
      <c r="E1163" s="16">
        <v>2</v>
      </c>
      <c r="F1163">
        <f t="shared" si="154"/>
        <v>4</v>
      </c>
      <c r="G1163" s="36"/>
      <c r="H1163" s="36"/>
      <c r="I1163" s="36" t="s">
        <v>1299</v>
      </c>
      <c r="J1163" s="36"/>
      <c r="K1163" s="36"/>
      <c r="L1163" s="36"/>
      <c r="M1163" s="36"/>
      <c r="N1163" s="36"/>
      <c r="O1163" s="43" t="s">
        <v>1299</v>
      </c>
      <c r="P1163" s="43" t="s">
        <v>1299</v>
      </c>
      <c r="Q1163" s="36"/>
      <c r="R1163" s="36"/>
      <c r="S1163" s="36"/>
      <c r="T1163" s="36"/>
      <c r="U1163" s="36"/>
      <c r="V1163" s="36"/>
      <c r="W1163" s="43" t="s">
        <v>1299</v>
      </c>
      <c r="X1163" s="36"/>
    </row>
    <row r="1164" spans="1:24">
      <c r="A1164" s="16" t="s">
        <v>643</v>
      </c>
      <c r="B1164" s="16" t="s">
        <v>430</v>
      </c>
      <c r="C1164" s="16">
        <v>2</v>
      </c>
      <c r="D1164" s="16" t="s">
        <v>880</v>
      </c>
      <c r="E1164" s="16">
        <v>3</v>
      </c>
      <c r="F1164">
        <f t="shared" si="154"/>
        <v>3</v>
      </c>
      <c r="G1164" s="36"/>
      <c r="H1164" s="36"/>
      <c r="I1164" s="36"/>
      <c r="J1164" s="36"/>
      <c r="K1164" s="36"/>
      <c r="L1164" s="36"/>
      <c r="M1164" s="36"/>
      <c r="N1164" s="36"/>
      <c r="O1164" s="43" t="s">
        <v>1299</v>
      </c>
      <c r="P1164" s="43" t="s">
        <v>1299</v>
      </c>
      <c r="Q1164" s="36"/>
      <c r="R1164" s="36"/>
      <c r="S1164" s="36"/>
      <c r="T1164" s="36"/>
      <c r="U1164" s="36"/>
      <c r="V1164" s="43" t="s">
        <v>1299</v>
      </c>
      <c r="W1164" s="36"/>
      <c r="X1164" s="36"/>
    </row>
    <row r="1165" spans="1:24">
      <c r="A1165" s="16" t="s">
        <v>643</v>
      </c>
      <c r="B1165" s="16" t="s">
        <v>430</v>
      </c>
      <c r="C1165" s="16">
        <v>2</v>
      </c>
      <c r="D1165" s="16" t="s">
        <v>881</v>
      </c>
      <c r="E1165" s="16">
        <v>4</v>
      </c>
      <c r="F1165">
        <f t="shared" si="154"/>
        <v>4</v>
      </c>
      <c r="G1165" s="36"/>
      <c r="H1165" s="36"/>
      <c r="I1165" s="36"/>
      <c r="J1165" s="36"/>
      <c r="K1165" s="36"/>
      <c r="L1165" s="36"/>
      <c r="M1165" s="36"/>
      <c r="N1165" s="36"/>
      <c r="O1165" s="43" t="s">
        <v>1299</v>
      </c>
      <c r="P1165" s="43" t="s">
        <v>1299</v>
      </c>
      <c r="Q1165" s="36"/>
      <c r="R1165" s="36" t="s">
        <v>1299</v>
      </c>
      <c r="S1165" s="36"/>
      <c r="T1165" s="36"/>
      <c r="U1165" s="36"/>
      <c r="V1165" s="36"/>
      <c r="W1165" s="43" t="s">
        <v>1299</v>
      </c>
      <c r="X1165" s="36"/>
    </row>
    <row r="1166" spans="1:24">
      <c r="A1166" s="16" t="s">
        <v>643</v>
      </c>
      <c r="B1166" s="16" t="s">
        <v>430</v>
      </c>
      <c r="C1166" s="16">
        <v>2</v>
      </c>
      <c r="D1166" s="16" t="s">
        <v>880</v>
      </c>
      <c r="E1166" s="16">
        <v>5</v>
      </c>
      <c r="F1166">
        <f t="shared" si="154"/>
        <v>0</v>
      </c>
      <c r="G1166" s="36"/>
      <c r="H1166" s="36"/>
      <c r="I1166" s="36"/>
      <c r="J1166" s="36"/>
      <c r="K1166" s="36"/>
      <c r="L1166" s="36"/>
      <c r="M1166" s="36"/>
      <c r="N1166" s="36"/>
      <c r="O1166" s="36"/>
      <c r="P1166" s="36"/>
      <c r="Q1166" s="36"/>
      <c r="R1166" s="36"/>
      <c r="S1166" s="36"/>
      <c r="T1166" s="36"/>
      <c r="U1166" s="36"/>
      <c r="V1166" s="36"/>
      <c r="W1166" s="36"/>
      <c r="X1166" s="36"/>
    </row>
    <row r="1167" spans="1:24">
      <c r="A1167" s="16" t="s">
        <v>643</v>
      </c>
      <c r="B1167" s="16" t="s">
        <v>430</v>
      </c>
      <c r="C1167" s="16">
        <v>2</v>
      </c>
      <c r="D1167" s="16" t="s">
        <v>880</v>
      </c>
      <c r="E1167" s="16">
        <v>6</v>
      </c>
      <c r="F1167">
        <f t="shared" si="154"/>
        <v>1</v>
      </c>
      <c r="G1167" s="36"/>
      <c r="H1167" s="36"/>
      <c r="I1167" s="36"/>
      <c r="J1167" s="36"/>
      <c r="K1167" s="36"/>
      <c r="L1167" s="36"/>
      <c r="M1167" s="36"/>
      <c r="N1167" s="36"/>
      <c r="O1167" s="36"/>
      <c r="P1167" s="36"/>
      <c r="Q1167" s="36"/>
      <c r="R1167" s="36"/>
      <c r="S1167" s="36"/>
      <c r="T1167" s="36"/>
      <c r="U1167" s="36"/>
      <c r="V1167" s="36"/>
      <c r="W1167" s="43" t="s">
        <v>1299</v>
      </c>
      <c r="X1167" s="36"/>
    </row>
    <row r="1168" spans="1:24">
      <c r="A1168" s="16" t="s">
        <v>643</v>
      </c>
      <c r="B1168" s="16" t="s">
        <v>430</v>
      </c>
      <c r="C1168" s="16">
        <v>2</v>
      </c>
      <c r="D1168" s="16" t="s">
        <v>880</v>
      </c>
      <c r="E1168" s="16">
        <v>7</v>
      </c>
      <c r="F1168">
        <f t="shared" si="154"/>
        <v>1</v>
      </c>
      <c r="G1168" s="36"/>
      <c r="H1168" s="36"/>
      <c r="I1168" s="36"/>
      <c r="J1168" s="36"/>
      <c r="K1168" s="36"/>
      <c r="L1168" s="36"/>
      <c r="M1168" s="36"/>
      <c r="N1168" s="36"/>
      <c r="O1168" s="36"/>
      <c r="P1168" s="36"/>
      <c r="Q1168" s="36"/>
      <c r="R1168" s="36"/>
      <c r="S1168" s="36"/>
      <c r="T1168" s="36"/>
      <c r="U1168" s="36"/>
      <c r="V1168" s="36"/>
      <c r="W1168" s="43" t="s">
        <v>1299</v>
      </c>
      <c r="X1168" s="36"/>
    </row>
    <row r="1169" spans="1:24">
      <c r="A1169" s="16" t="s">
        <v>643</v>
      </c>
      <c r="B1169" s="16" t="s">
        <v>430</v>
      </c>
      <c r="C1169" s="16">
        <v>3</v>
      </c>
      <c r="D1169" s="21" t="s">
        <v>881</v>
      </c>
      <c r="E1169" s="16">
        <v>8</v>
      </c>
      <c r="F1169">
        <f t="shared" si="154"/>
        <v>0</v>
      </c>
      <c r="G1169" s="36"/>
      <c r="H1169" s="36"/>
      <c r="I1169" s="36"/>
      <c r="J1169" s="36"/>
      <c r="K1169" s="36"/>
      <c r="L1169" s="36"/>
      <c r="M1169" s="36"/>
      <c r="N1169" s="36"/>
      <c r="O1169" s="36"/>
      <c r="P1169" s="36"/>
      <c r="Q1169" s="36"/>
      <c r="R1169" s="36"/>
      <c r="S1169" s="36"/>
      <c r="T1169" s="36"/>
      <c r="U1169" s="36"/>
      <c r="V1169" s="36"/>
      <c r="W1169" s="36"/>
      <c r="X1169" s="36"/>
    </row>
    <row r="1170" spans="1:24">
      <c r="A1170" s="16" t="s">
        <v>643</v>
      </c>
      <c r="B1170" s="16" t="s">
        <v>430</v>
      </c>
      <c r="C1170" s="16">
        <v>3</v>
      </c>
      <c r="D1170" s="21" t="s">
        <v>880</v>
      </c>
      <c r="E1170" s="16">
        <v>9</v>
      </c>
      <c r="F1170">
        <f t="shared" si="154"/>
        <v>0</v>
      </c>
      <c r="G1170" s="36"/>
      <c r="H1170" s="36"/>
      <c r="I1170" s="36"/>
      <c r="J1170" s="36"/>
      <c r="K1170" s="36"/>
      <c r="L1170" s="36"/>
      <c r="M1170" s="36"/>
      <c r="N1170" s="36"/>
      <c r="O1170" s="36"/>
      <c r="P1170" s="36"/>
      <c r="Q1170" s="36"/>
      <c r="R1170" s="36"/>
      <c r="S1170" s="36"/>
      <c r="T1170" s="36"/>
      <c r="U1170" s="36"/>
      <c r="V1170" s="36"/>
      <c r="W1170" s="36"/>
      <c r="X1170" s="36"/>
    </row>
    <row r="1171" spans="1:24">
      <c r="A1171" s="16" t="s">
        <v>643</v>
      </c>
      <c r="B1171" s="16" t="s">
        <v>430</v>
      </c>
      <c r="C1171" s="16">
        <v>3</v>
      </c>
      <c r="D1171" s="21" t="s">
        <v>881</v>
      </c>
      <c r="E1171" s="16">
        <v>10</v>
      </c>
      <c r="F1171">
        <f t="shared" si="154"/>
        <v>0</v>
      </c>
      <c r="G1171" s="36"/>
      <c r="H1171" s="36"/>
      <c r="I1171" s="36"/>
      <c r="J1171" s="36"/>
      <c r="K1171" s="36"/>
      <c r="L1171" s="36"/>
      <c r="M1171" s="36"/>
      <c r="N1171" s="36"/>
      <c r="O1171" s="36"/>
      <c r="P1171" s="36"/>
      <c r="Q1171" s="36"/>
      <c r="R1171" s="36"/>
      <c r="S1171" s="36"/>
      <c r="T1171" s="36"/>
      <c r="U1171" s="36"/>
      <c r="V1171" s="36"/>
      <c r="W1171" s="36"/>
      <c r="X1171" s="36"/>
    </row>
    <row r="1172" spans="1:24">
      <c r="A1172" s="16"/>
      <c r="B1172" s="16"/>
      <c r="C1172" s="16"/>
      <c r="D1172" s="21"/>
      <c r="E1172" s="16"/>
      <c r="F1172">
        <f t="shared" ref="F1172" si="155" xml:space="preserve"> COUNTA(G1172:AJ1172)</f>
        <v>0</v>
      </c>
      <c r="G1172" s="36"/>
      <c r="H1172" s="36"/>
      <c r="I1172" s="36"/>
      <c r="J1172" s="36"/>
      <c r="K1172" s="36"/>
      <c r="L1172" s="36"/>
      <c r="M1172" s="36"/>
      <c r="N1172" s="36"/>
      <c r="O1172" s="36"/>
      <c r="P1172" s="36"/>
      <c r="Q1172" s="36"/>
      <c r="R1172" s="36"/>
      <c r="S1172" s="36"/>
      <c r="T1172" s="36"/>
      <c r="U1172" s="36"/>
      <c r="V1172" s="36"/>
      <c r="W1172" s="36"/>
      <c r="X1172" s="36"/>
    </row>
    <row r="1173" spans="1:24">
      <c r="A1173" s="16" t="s">
        <v>643</v>
      </c>
      <c r="B1173" s="16" t="s">
        <v>147</v>
      </c>
      <c r="C1173" s="16">
        <v>0</v>
      </c>
      <c r="D1173" s="21">
        <v>3</v>
      </c>
      <c r="E1173" s="16"/>
      <c r="F1173">
        <f t="shared" ref="F1173:F1189" si="156" xml:space="preserve"> COUNTA(G1173:AJ1173)</f>
        <v>0</v>
      </c>
      <c r="G1173" s="36"/>
      <c r="H1173" s="36"/>
      <c r="I1173" s="36"/>
      <c r="J1173" s="36"/>
      <c r="K1173" s="36"/>
      <c r="L1173" s="36"/>
      <c r="M1173" s="36"/>
      <c r="N1173" s="36"/>
      <c r="O1173" s="36"/>
      <c r="P1173" s="36"/>
      <c r="Q1173" s="36"/>
      <c r="R1173" s="36"/>
      <c r="S1173" s="36"/>
      <c r="T1173" s="36"/>
      <c r="U1173" s="36"/>
      <c r="V1173" s="36"/>
      <c r="W1173" s="36"/>
      <c r="X1173" s="36"/>
    </row>
    <row r="1174" spans="1:24">
      <c r="A1174" s="16" t="s">
        <v>643</v>
      </c>
      <c r="B1174" s="16" t="s">
        <v>147</v>
      </c>
      <c r="C1174" s="16">
        <v>2</v>
      </c>
      <c r="D1174" s="16" t="s">
        <v>880</v>
      </c>
      <c r="E1174" s="16">
        <v>1</v>
      </c>
      <c r="F1174">
        <f t="shared" ref="F1174:F1187" si="157" xml:space="preserve"> COUNTA(G1174:AJ1174)</f>
        <v>0</v>
      </c>
      <c r="G1174" s="36"/>
      <c r="H1174" s="36"/>
      <c r="I1174" s="36"/>
      <c r="J1174" s="36"/>
      <c r="K1174" s="36"/>
      <c r="L1174" s="36"/>
      <c r="M1174" s="36"/>
      <c r="N1174" s="36"/>
      <c r="O1174" s="36"/>
      <c r="P1174" s="36"/>
      <c r="Q1174" s="36"/>
      <c r="R1174" s="36"/>
      <c r="S1174" s="36"/>
      <c r="T1174" s="36"/>
      <c r="U1174" s="36"/>
      <c r="V1174" s="36"/>
      <c r="W1174" s="36"/>
      <c r="X1174" s="36"/>
    </row>
    <row r="1175" spans="1:24">
      <c r="A1175" s="16" t="s">
        <v>643</v>
      </c>
      <c r="B1175" s="16" t="s">
        <v>147</v>
      </c>
      <c r="C1175" s="16">
        <v>2</v>
      </c>
      <c r="D1175" s="16" t="s">
        <v>880</v>
      </c>
      <c r="E1175" s="16">
        <v>2</v>
      </c>
      <c r="F1175">
        <f t="shared" si="157"/>
        <v>0</v>
      </c>
      <c r="G1175" s="36"/>
      <c r="H1175" s="36"/>
      <c r="I1175" s="36"/>
      <c r="J1175" s="36"/>
      <c r="K1175" s="36"/>
      <c r="L1175" s="36"/>
      <c r="M1175" s="36"/>
      <c r="N1175" s="36"/>
      <c r="O1175" s="36"/>
      <c r="P1175" s="36"/>
      <c r="Q1175" s="36"/>
      <c r="R1175" s="36"/>
      <c r="S1175" s="36"/>
      <c r="T1175" s="36"/>
      <c r="U1175" s="36"/>
      <c r="V1175" s="36"/>
      <c r="W1175" s="36"/>
      <c r="X1175" s="36"/>
    </row>
    <row r="1176" spans="1:24">
      <c r="A1176" s="16" t="s">
        <v>643</v>
      </c>
      <c r="B1176" s="16" t="s">
        <v>147</v>
      </c>
      <c r="C1176" s="16">
        <v>2</v>
      </c>
      <c r="D1176" s="16" t="s">
        <v>881</v>
      </c>
      <c r="E1176" s="16">
        <v>3</v>
      </c>
      <c r="F1176">
        <f t="shared" si="157"/>
        <v>3</v>
      </c>
      <c r="G1176" s="36"/>
      <c r="H1176" s="36"/>
      <c r="I1176" s="36"/>
      <c r="J1176" s="36"/>
      <c r="K1176" s="36"/>
      <c r="L1176" s="36"/>
      <c r="M1176" s="36"/>
      <c r="N1176" s="36"/>
      <c r="O1176" s="43" t="s">
        <v>1299</v>
      </c>
      <c r="P1176" s="43" t="s">
        <v>1299</v>
      </c>
      <c r="Q1176" s="36"/>
      <c r="R1176" s="36"/>
      <c r="S1176" s="36"/>
      <c r="T1176" s="36"/>
      <c r="U1176" s="36"/>
      <c r="V1176" s="43" t="s">
        <v>1299</v>
      </c>
      <c r="W1176" s="36"/>
      <c r="X1176" s="36"/>
    </row>
    <row r="1177" spans="1:24">
      <c r="A1177" s="16" t="s">
        <v>643</v>
      </c>
      <c r="B1177" s="16" t="s">
        <v>147</v>
      </c>
      <c r="C1177" s="16">
        <v>2</v>
      </c>
      <c r="D1177" s="16" t="s">
        <v>880</v>
      </c>
      <c r="E1177" s="16">
        <v>4</v>
      </c>
      <c r="F1177">
        <f t="shared" si="157"/>
        <v>3</v>
      </c>
      <c r="G1177" s="36"/>
      <c r="H1177" s="36"/>
      <c r="I1177" s="36"/>
      <c r="J1177" s="36"/>
      <c r="K1177" s="36"/>
      <c r="L1177" s="36"/>
      <c r="M1177" s="36"/>
      <c r="N1177" s="36"/>
      <c r="O1177" s="43" t="s">
        <v>1299</v>
      </c>
      <c r="P1177" s="43" t="s">
        <v>1299</v>
      </c>
      <c r="Q1177" s="36"/>
      <c r="R1177" s="36"/>
      <c r="S1177" s="36"/>
      <c r="T1177" s="36"/>
      <c r="U1177" s="36"/>
      <c r="V1177" s="43" t="s">
        <v>1299</v>
      </c>
      <c r="W1177" s="36"/>
      <c r="X1177" s="36"/>
    </row>
    <row r="1178" spans="1:24">
      <c r="A1178" s="16" t="s">
        <v>643</v>
      </c>
      <c r="B1178" s="16" t="s">
        <v>147</v>
      </c>
      <c r="C1178" s="16">
        <v>2</v>
      </c>
      <c r="D1178" s="16" t="s">
        <v>880</v>
      </c>
      <c r="E1178" s="16">
        <v>5</v>
      </c>
      <c r="F1178">
        <f t="shared" si="157"/>
        <v>3</v>
      </c>
      <c r="G1178" s="36"/>
      <c r="H1178" s="36"/>
      <c r="I1178" s="36"/>
      <c r="J1178" s="36"/>
      <c r="K1178" s="36"/>
      <c r="L1178" s="36"/>
      <c r="M1178" s="36"/>
      <c r="N1178" s="36"/>
      <c r="O1178" s="43" t="s">
        <v>1299</v>
      </c>
      <c r="P1178" s="43" t="s">
        <v>1299</v>
      </c>
      <c r="Q1178" s="36"/>
      <c r="R1178" s="36"/>
      <c r="S1178" s="36"/>
      <c r="T1178" s="36"/>
      <c r="U1178" s="36"/>
      <c r="V1178" s="43" t="s">
        <v>1299</v>
      </c>
      <c r="W1178" s="36"/>
      <c r="X1178" s="36"/>
    </row>
    <row r="1179" spans="1:24">
      <c r="A1179" s="16" t="s">
        <v>643</v>
      </c>
      <c r="B1179" s="16" t="s">
        <v>147</v>
      </c>
      <c r="C1179" s="16">
        <v>2</v>
      </c>
      <c r="D1179" s="16" t="s">
        <v>881</v>
      </c>
      <c r="E1179" s="16">
        <v>6</v>
      </c>
      <c r="F1179">
        <f t="shared" si="157"/>
        <v>1</v>
      </c>
      <c r="G1179" s="36"/>
      <c r="H1179" s="36"/>
      <c r="I1179" s="36"/>
      <c r="J1179" s="36"/>
      <c r="K1179" s="36"/>
      <c r="L1179" s="36"/>
      <c r="M1179" s="36"/>
      <c r="N1179" s="36"/>
      <c r="O1179" s="36"/>
      <c r="P1179" s="36"/>
      <c r="Q1179" s="36"/>
      <c r="R1179" s="36"/>
      <c r="S1179" s="36"/>
      <c r="T1179" s="36"/>
      <c r="U1179" s="36"/>
      <c r="V1179" s="36"/>
      <c r="W1179" s="43" t="s">
        <v>1299</v>
      </c>
      <c r="X1179" s="36"/>
    </row>
    <row r="1180" spans="1:24">
      <c r="A1180" s="16" t="s">
        <v>643</v>
      </c>
      <c r="B1180" s="16" t="s">
        <v>147</v>
      </c>
      <c r="C1180" s="16">
        <v>2</v>
      </c>
      <c r="D1180" s="16" t="s">
        <v>880</v>
      </c>
      <c r="E1180" s="16">
        <v>7</v>
      </c>
      <c r="F1180">
        <f t="shared" si="157"/>
        <v>1</v>
      </c>
      <c r="G1180" s="36"/>
      <c r="H1180" s="36"/>
      <c r="I1180" s="36"/>
      <c r="J1180" s="43" t="s">
        <v>1300</v>
      </c>
      <c r="K1180" s="36"/>
      <c r="L1180" s="36"/>
      <c r="M1180" s="36"/>
      <c r="N1180" s="36"/>
      <c r="O1180" s="36"/>
      <c r="P1180" s="36"/>
      <c r="Q1180" s="36"/>
      <c r="R1180" s="36"/>
      <c r="S1180" s="36"/>
      <c r="T1180" s="36"/>
      <c r="U1180" s="36"/>
      <c r="V1180" s="36"/>
      <c r="W1180" s="36"/>
      <c r="X1180" s="36"/>
    </row>
    <row r="1181" spans="1:24">
      <c r="A1181" s="16" t="s">
        <v>643</v>
      </c>
      <c r="B1181" s="16" t="s">
        <v>147</v>
      </c>
      <c r="C1181" s="16">
        <v>3</v>
      </c>
      <c r="D1181" s="16" t="s">
        <v>881</v>
      </c>
      <c r="E1181" s="16">
        <v>8</v>
      </c>
      <c r="F1181">
        <f t="shared" si="157"/>
        <v>3</v>
      </c>
      <c r="G1181" s="36"/>
      <c r="H1181" s="36"/>
      <c r="I1181" s="36"/>
      <c r="J1181" s="36"/>
      <c r="K1181" s="36"/>
      <c r="L1181" s="36"/>
      <c r="M1181" s="36"/>
      <c r="N1181" s="36"/>
      <c r="O1181" s="43" t="s">
        <v>1299</v>
      </c>
      <c r="P1181" s="43" t="s">
        <v>1299</v>
      </c>
      <c r="Q1181" s="36"/>
      <c r="R1181" s="36"/>
      <c r="S1181" s="36"/>
      <c r="T1181" s="36"/>
      <c r="U1181" s="36"/>
      <c r="V1181" s="43" t="s">
        <v>1299</v>
      </c>
      <c r="W1181" s="36"/>
      <c r="X1181" s="36"/>
    </row>
    <row r="1182" spans="1:24">
      <c r="A1182" s="16" t="s">
        <v>643</v>
      </c>
      <c r="B1182" s="16" t="s">
        <v>147</v>
      </c>
      <c r="C1182" s="16">
        <v>3</v>
      </c>
      <c r="D1182" s="16" t="s">
        <v>880</v>
      </c>
      <c r="E1182" s="16">
        <v>9</v>
      </c>
      <c r="F1182">
        <f t="shared" si="157"/>
        <v>0</v>
      </c>
      <c r="G1182" s="36"/>
      <c r="H1182" s="36"/>
      <c r="I1182" s="36"/>
      <c r="J1182" s="36"/>
      <c r="K1182" s="36"/>
      <c r="L1182" s="36"/>
      <c r="M1182" s="36"/>
      <c r="N1182" s="36"/>
      <c r="O1182" s="36"/>
      <c r="P1182" s="36"/>
      <c r="Q1182" s="36"/>
      <c r="R1182" s="36"/>
      <c r="S1182" s="36"/>
      <c r="T1182" s="36"/>
      <c r="U1182" s="36"/>
      <c r="V1182" s="36"/>
      <c r="W1182" s="36"/>
      <c r="X1182" s="36"/>
    </row>
    <row r="1183" spans="1:24">
      <c r="A1183" s="16" t="s">
        <v>643</v>
      </c>
      <c r="B1183" s="16" t="s">
        <v>147</v>
      </c>
      <c r="C1183" s="16">
        <v>3</v>
      </c>
      <c r="D1183" s="16" t="s">
        <v>881</v>
      </c>
      <c r="E1183" s="16">
        <v>10</v>
      </c>
      <c r="F1183">
        <f t="shared" si="157"/>
        <v>1</v>
      </c>
      <c r="G1183" s="36"/>
      <c r="H1183" s="36"/>
      <c r="I1183" s="36" t="s">
        <v>1299</v>
      </c>
      <c r="J1183" s="36"/>
      <c r="K1183" s="36"/>
      <c r="L1183" s="36"/>
      <c r="M1183" s="36"/>
      <c r="N1183" s="36"/>
      <c r="O1183" s="36"/>
      <c r="P1183" s="36"/>
      <c r="Q1183" s="36"/>
      <c r="R1183" s="36"/>
      <c r="S1183" s="36"/>
      <c r="T1183" s="36"/>
      <c r="U1183" s="36"/>
      <c r="V1183" s="36"/>
      <c r="W1183" s="36"/>
      <c r="X1183" s="36"/>
    </row>
    <row r="1184" spans="1:24">
      <c r="A1184" s="16" t="s">
        <v>643</v>
      </c>
      <c r="B1184" s="16" t="s">
        <v>147</v>
      </c>
      <c r="C1184" s="16">
        <v>3</v>
      </c>
      <c r="D1184" s="16" t="s">
        <v>880</v>
      </c>
      <c r="E1184" s="16">
        <v>11</v>
      </c>
      <c r="F1184">
        <f t="shared" si="157"/>
        <v>0</v>
      </c>
      <c r="G1184" s="36"/>
      <c r="H1184" s="36"/>
      <c r="I1184" s="36"/>
      <c r="J1184" s="36"/>
      <c r="K1184" s="36"/>
      <c r="L1184" s="36"/>
      <c r="M1184" s="36"/>
      <c r="N1184" s="36"/>
      <c r="O1184" s="36"/>
      <c r="P1184" s="36"/>
      <c r="Q1184" s="36"/>
      <c r="R1184" s="36"/>
      <c r="S1184" s="36"/>
      <c r="T1184" s="36"/>
      <c r="U1184" s="36"/>
      <c r="V1184" s="36"/>
      <c r="W1184" s="36"/>
      <c r="X1184" s="36"/>
    </row>
    <row r="1185" spans="1:24">
      <c r="A1185" s="16" t="s">
        <v>643</v>
      </c>
      <c r="B1185" s="16" t="s">
        <v>147</v>
      </c>
      <c r="C1185" s="16">
        <v>3</v>
      </c>
      <c r="D1185" s="16" t="s">
        <v>880</v>
      </c>
      <c r="E1185" s="16">
        <v>12</v>
      </c>
      <c r="F1185">
        <f t="shared" si="157"/>
        <v>0</v>
      </c>
      <c r="G1185" s="36"/>
      <c r="H1185" s="36"/>
      <c r="I1185" s="36"/>
      <c r="J1185" s="36"/>
      <c r="K1185" s="36"/>
      <c r="L1185" s="36"/>
      <c r="M1185" s="36"/>
      <c r="N1185" s="36"/>
      <c r="O1185" s="36"/>
      <c r="P1185" s="36"/>
      <c r="Q1185" s="36"/>
      <c r="R1185" s="36"/>
      <c r="S1185" s="36"/>
      <c r="T1185" s="36"/>
      <c r="U1185" s="36"/>
      <c r="V1185" s="36"/>
      <c r="W1185" s="36"/>
      <c r="X1185" s="36"/>
    </row>
    <row r="1186" spans="1:24">
      <c r="A1186" s="16" t="s">
        <v>643</v>
      </c>
      <c r="B1186" s="16" t="s">
        <v>147</v>
      </c>
      <c r="C1186" s="16">
        <v>3</v>
      </c>
      <c r="D1186" s="16" t="s">
        <v>881</v>
      </c>
      <c r="E1186" s="16">
        <v>13</v>
      </c>
      <c r="F1186">
        <f t="shared" si="157"/>
        <v>0</v>
      </c>
      <c r="G1186" s="36"/>
      <c r="H1186" s="36"/>
      <c r="I1186" s="36"/>
      <c r="J1186" s="36"/>
      <c r="K1186" s="36"/>
      <c r="L1186" s="36"/>
      <c r="M1186" s="36"/>
      <c r="N1186" s="36"/>
      <c r="O1186" s="36"/>
      <c r="P1186" s="36"/>
      <c r="Q1186" s="36"/>
      <c r="R1186" s="36"/>
      <c r="S1186" s="36"/>
      <c r="T1186" s="36"/>
      <c r="U1186" s="36"/>
      <c r="V1186" s="36"/>
      <c r="W1186" s="36"/>
      <c r="X1186" s="36"/>
    </row>
    <row r="1187" spans="1:24">
      <c r="A1187" s="16" t="s">
        <v>643</v>
      </c>
      <c r="B1187" s="16" t="s">
        <v>147</v>
      </c>
      <c r="C1187" s="16">
        <v>3</v>
      </c>
      <c r="D1187" s="16" t="s">
        <v>881</v>
      </c>
      <c r="E1187" s="16">
        <v>14</v>
      </c>
      <c r="F1187">
        <f t="shared" si="157"/>
        <v>3</v>
      </c>
      <c r="G1187" s="36"/>
      <c r="H1187" s="36"/>
      <c r="I1187" s="36"/>
      <c r="J1187" s="36"/>
      <c r="K1187" s="36"/>
      <c r="L1187" s="36"/>
      <c r="M1187" s="36"/>
      <c r="N1187" s="36"/>
      <c r="O1187" s="43" t="s">
        <v>1299</v>
      </c>
      <c r="P1187" s="43" t="s">
        <v>1299</v>
      </c>
      <c r="Q1187" s="36"/>
      <c r="R1187" s="36"/>
      <c r="S1187" s="36"/>
      <c r="T1187" s="36"/>
      <c r="U1187" s="36"/>
      <c r="V1187" s="36"/>
      <c r="W1187" s="43" t="s">
        <v>1299</v>
      </c>
      <c r="X1187" s="36"/>
    </row>
    <row r="1188" spans="1:24">
      <c r="A1188" s="16"/>
      <c r="B1188" s="16"/>
      <c r="C1188" s="16"/>
      <c r="D1188" s="16"/>
      <c r="E1188" s="16"/>
      <c r="F1188">
        <f t="shared" si="156"/>
        <v>0</v>
      </c>
      <c r="G1188" s="36"/>
      <c r="H1188" s="36"/>
      <c r="I1188" s="36"/>
      <c r="J1188" s="36"/>
      <c r="K1188" s="36"/>
      <c r="L1188" s="36"/>
      <c r="M1188" s="36"/>
      <c r="N1188" s="36"/>
      <c r="O1188" s="36"/>
      <c r="P1188" s="36"/>
      <c r="Q1188" s="36"/>
      <c r="R1188" s="36"/>
      <c r="S1188" s="36"/>
      <c r="T1188" s="36"/>
      <c r="U1188" s="36"/>
      <c r="V1188" s="36"/>
      <c r="W1188" s="36"/>
      <c r="X1188" s="36"/>
    </row>
    <row r="1189" spans="1:24">
      <c r="A1189" s="16" t="s">
        <v>643</v>
      </c>
      <c r="B1189" s="16" t="s">
        <v>271</v>
      </c>
      <c r="C1189" s="16">
        <v>0</v>
      </c>
      <c r="D1189" s="16">
        <v>2</v>
      </c>
      <c r="E1189" s="16"/>
      <c r="F1189">
        <f t="shared" si="156"/>
        <v>0</v>
      </c>
      <c r="G1189" s="36"/>
      <c r="H1189" s="36"/>
      <c r="I1189" s="36"/>
      <c r="J1189" s="36"/>
      <c r="K1189" s="36"/>
      <c r="L1189" s="36"/>
      <c r="M1189" s="36"/>
      <c r="N1189" s="36"/>
      <c r="O1189" s="36"/>
      <c r="P1189" s="36"/>
      <c r="Q1189" s="36"/>
      <c r="R1189" s="36"/>
      <c r="S1189" s="36"/>
      <c r="T1189" s="36"/>
      <c r="U1189" s="36"/>
      <c r="V1189" s="36"/>
      <c r="W1189" s="36"/>
      <c r="X1189" s="36"/>
    </row>
    <row r="1190" spans="1:24">
      <c r="A1190" s="16" t="s">
        <v>643</v>
      </c>
      <c r="B1190" s="16" t="s">
        <v>271</v>
      </c>
      <c r="C1190" s="16">
        <v>2</v>
      </c>
      <c r="D1190" s="16" t="s">
        <v>880</v>
      </c>
      <c r="E1190" s="16">
        <v>1</v>
      </c>
      <c r="F1190">
        <f t="shared" ref="F1190:F1211" si="158" xml:space="preserve"> COUNTA(G1190:AJ1190)</f>
        <v>0</v>
      </c>
      <c r="G1190" s="36"/>
      <c r="H1190" s="36"/>
      <c r="I1190" s="36"/>
      <c r="J1190" s="36"/>
      <c r="K1190" s="36"/>
      <c r="L1190" s="36"/>
      <c r="M1190" s="36"/>
      <c r="N1190" s="36"/>
      <c r="O1190" s="36"/>
      <c r="P1190" s="36"/>
      <c r="Q1190" s="36"/>
      <c r="R1190" s="36"/>
      <c r="S1190" s="36"/>
      <c r="T1190" s="36"/>
      <c r="U1190" s="36"/>
      <c r="V1190" s="36"/>
      <c r="W1190" s="36"/>
      <c r="X1190" s="36"/>
    </row>
    <row r="1191" spans="1:24">
      <c r="A1191" s="16" t="s">
        <v>643</v>
      </c>
      <c r="B1191" s="16" t="s">
        <v>271</v>
      </c>
      <c r="C1191" s="16">
        <v>2</v>
      </c>
      <c r="D1191" s="16" t="s">
        <v>881</v>
      </c>
      <c r="E1191" s="16">
        <v>2</v>
      </c>
      <c r="F1191">
        <f t="shared" si="158"/>
        <v>2</v>
      </c>
      <c r="G1191" s="36"/>
      <c r="H1191" s="36"/>
      <c r="I1191" s="36"/>
      <c r="J1191" s="36"/>
      <c r="K1191" s="36"/>
      <c r="L1191" s="36"/>
      <c r="M1191" s="36"/>
      <c r="N1191" s="36"/>
      <c r="O1191" s="36"/>
      <c r="P1191" s="43" t="s">
        <v>1299</v>
      </c>
      <c r="Q1191" s="36"/>
      <c r="R1191" s="36"/>
      <c r="S1191" s="36"/>
      <c r="T1191" s="36"/>
      <c r="U1191" s="36"/>
      <c r="V1191" s="36"/>
      <c r="W1191" s="43" t="s">
        <v>1299</v>
      </c>
      <c r="X1191" s="36"/>
    </row>
    <row r="1192" spans="1:24">
      <c r="A1192" s="16" t="s">
        <v>643</v>
      </c>
      <c r="B1192" s="16" t="s">
        <v>271</v>
      </c>
      <c r="C1192" s="16">
        <v>2</v>
      </c>
      <c r="D1192" s="16" t="s">
        <v>881</v>
      </c>
      <c r="E1192" s="16">
        <v>3</v>
      </c>
      <c r="F1192">
        <f t="shared" si="158"/>
        <v>3</v>
      </c>
      <c r="G1192" s="36"/>
      <c r="H1192" s="36"/>
      <c r="I1192" s="36"/>
      <c r="J1192" s="36"/>
      <c r="K1192" s="36"/>
      <c r="L1192" s="36"/>
      <c r="M1192" s="36"/>
      <c r="N1192" s="36"/>
      <c r="O1192" s="43" t="s">
        <v>1299</v>
      </c>
      <c r="P1192" s="43" t="s">
        <v>1299</v>
      </c>
      <c r="Q1192" s="36"/>
      <c r="R1192" s="36"/>
      <c r="S1192" s="36"/>
      <c r="T1192" s="36"/>
      <c r="U1192" s="36"/>
      <c r="V1192" s="36"/>
      <c r="W1192" s="43" t="s">
        <v>1299</v>
      </c>
      <c r="X1192" s="36"/>
    </row>
    <row r="1193" spans="1:24">
      <c r="A1193" s="16" t="s">
        <v>643</v>
      </c>
      <c r="B1193" s="16" t="s">
        <v>271</v>
      </c>
      <c r="C1193" s="16">
        <v>2</v>
      </c>
      <c r="D1193" s="16" t="s">
        <v>880</v>
      </c>
      <c r="E1193" s="16">
        <v>4</v>
      </c>
      <c r="F1193">
        <f t="shared" si="158"/>
        <v>3</v>
      </c>
      <c r="G1193" s="36"/>
      <c r="H1193" s="36"/>
      <c r="I1193" s="36"/>
      <c r="J1193" s="36"/>
      <c r="K1193" s="36"/>
      <c r="L1193" s="36"/>
      <c r="M1193" s="36"/>
      <c r="N1193" s="36"/>
      <c r="O1193" s="43" t="s">
        <v>1299</v>
      </c>
      <c r="P1193" s="43" t="s">
        <v>1299</v>
      </c>
      <c r="Q1193" s="36"/>
      <c r="R1193" s="36"/>
      <c r="S1193" s="36"/>
      <c r="T1193" s="36"/>
      <c r="U1193" s="36"/>
      <c r="V1193" s="36"/>
      <c r="W1193" s="43" t="s">
        <v>1299</v>
      </c>
      <c r="X1193" s="36"/>
    </row>
    <row r="1194" spans="1:24">
      <c r="A1194" s="16" t="s">
        <v>643</v>
      </c>
      <c r="B1194" s="16" t="s">
        <v>271</v>
      </c>
      <c r="C1194" s="16">
        <v>2</v>
      </c>
      <c r="D1194" s="16" t="s">
        <v>881</v>
      </c>
      <c r="E1194" s="16">
        <v>5</v>
      </c>
      <c r="F1194">
        <f t="shared" si="158"/>
        <v>3</v>
      </c>
      <c r="G1194" s="36"/>
      <c r="H1194" s="36"/>
      <c r="I1194" s="36"/>
      <c r="J1194" s="36"/>
      <c r="K1194" s="36"/>
      <c r="L1194" s="36"/>
      <c r="M1194" s="36"/>
      <c r="N1194" s="36"/>
      <c r="O1194" s="43" t="s">
        <v>1299</v>
      </c>
      <c r="P1194" s="43" t="s">
        <v>1299</v>
      </c>
      <c r="Q1194" s="36"/>
      <c r="R1194" s="36"/>
      <c r="S1194" s="36"/>
      <c r="T1194" s="36"/>
      <c r="U1194" s="36"/>
      <c r="V1194" s="36"/>
      <c r="W1194" s="43" t="s">
        <v>1299</v>
      </c>
      <c r="X1194" s="36"/>
    </row>
    <row r="1195" spans="1:24">
      <c r="A1195" s="16" t="s">
        <v>643</v>
      </c>
      <c r="B1195" s="16" t="s">
        <v>271</v>
      </c>
      <c r="C1195" s="16">
        <v>2</v>
      </c>
      <c r="D1195" s="16" t="s">
        <v>880</v>
      </c>
      <c r="E1195" s="16">
        <v>6</v>
      </c>
      <c r="F1195">
        <f t="shared" si="158"/>
        <v>3</v>
      </c>
      <c r="G1195" s="36"/>
      <c r="H1195" s="36"/>
      <c r="I1195" s="36"/>
      <c r="J1195" s="36"/>
      <c r="K1195" s="36"/>
      <c r="L1195" s="36"/>
      <c r="M1195" s="36"/>
      <c r="N1195" s="36"/>
      <c r="O1195" s="43" t="s">
        <v>1299</v>
      </c>
      <c r="P1195" s="43" t="s">
        <v>1299</v>
      </c>
      <c r="Q1195" s="36"/>
      <c r="R1195" s="36"/>
      <c r="S1195" s="36"/>
      <c r="T1195" s="36"/>
      <c r="U1195" s="36"/>
      <c r="V1195" s="36"/>
      <c r="W1195" s="43" t="s">
        <v>1299</v>
      </c>
      <c r="X1195" s="36"/>
    </row>
    <row r="1196" spans="1:24">
      <c r="A1196" s="16"/>
      <c r="B1196" s="16"/>
      <c r="C1196" s="16"/>
      <c r="D1196" s="16"/>
      <c r="E1196" s="16"/>
      <c r="F1196">
        <f t="shared" si="158"/>
        <v>0</v>
      </c>
      <c r="G1196" s="36"/>
      <c r="H1196" s="36"/>
      <c r="I1196" s="36"/>
      <c r="J1196" s="36"/>
      <c r="K1196" s="36"/>
      <c r="L1196" s="36"/>
      <c r="M1196" s="36"/>
      <c r="N1196" s="36"/>
      <c r="O1196" s="36"/>
      <c r="P1196" s="36"/>
      <c r="Q1196" s="36"/>
      <c r="R1196" s="36"/>
      <c r="S1196" s="36"/>
      <c r="T1196" s="36"/>
      <c r="U1196" s="36"/>
      <c r="V1196" s="36"/>
      <c r="W1196" s="36"/>
      <c r="X1196" s="36"/>
    </row>
    <row r="1197" spans="1:24">
      <c r="A1197" s="16" t="s">
        <v>643</v>
      </c>
      <c r="B1197" s="16" t="s">
        <v>433</v>
      </c>
      <c r="C1197" s="16">
        <v>0</v>
      </c>
      <c r="D1197" s="16">
        <v>0</v>
      </c>
      <c r="E1197" s="16"/>
      <c r="F1197">
        <f t="shared" si="158"/>
        <v>0</v>
      </c>
      <c r="G1197" s="36"/>
      <c r="H1197" s="36"/>
      <c r="I1197" s="36"/>
      <c r="J1197" s="36"/>
      <c r="K1197" s="36"/>
      <c r="L1197" s="36"/>
      <c r="M1197" s="36"/>
      <c r="N1197" s="36"/>
      <c r="O1197" s="36"/>
      <c r="P1197" s="36"/>
      <c r="Q1197" s="36"/>
      <c r="R1197" s="36"/>
      <c r="S1197" s="36"/>
      <c r="T1197" s="36"/>
      <c r="U1197" s="36"/>
      <c r="V1197" s="36"/>
      <c r="W1197" s="36"/>
      <c r="X1197" s="36"/>
    </row>
    <row r="1198" spans="1:24">
      <c r="A1198" s="16" t="s">
        <v>643</v>
      </c>
      <c r="B1198" s="16" t="s">
        <v>433</v>
      </c>
      <c r="C1198" s="16">
        <v>3</v>
      </c>
      <c r="D1198" s="16" t="s">
        <v>880</v>
      </c>
      <c r="E1198" s="16">
        <v>1</v>
      </c>
      <c r="F1198">
        <f t="shared" si="158"/>
        <v>0</v>
      </c>
      <c r="G1198" s="36"/>
      <c r="H1198" s="36"/>
      <c r="I1198" s="36"/>
      <c r="J1198" s="36"/>
      <c r="K1198" s="36"/>
      <c r="L1198" s="36"/>
      <c r="M1198" s="36"/>
      <c r="N1198" s="36"/>
      <c r="O1198" s="36"/>
      <c r="P1198" s="36"/>
      <c r="Q1198" s="36"/>
      <c r="R1198" s="36"/>
      <c r="S1198" s="36"/>
      <c r="T1198" s="36"/>
      <c r="U1198" s="36"/>
      <c r="V1198" s="36"/>
      <c r="W1198" s="36"/>
      <c r="X1198" s="36"/>
    </row>
    <row r="1199" spans="1:24">
      <c r="A1199" s="16" t="s">
        <v>643</v>
      </c>
      <c r="B1199" s="16" t="s">
        <v>433</v>
      </c>
      <c r="C1199" s="16">
        <v>3</v>
      </c>
      <c r="D1199" s="16" t="s">
        <v>881</v>
      </c>
      <c r="E1199" s="16">
        <v>2</v>
      </c>
      <c r="F1199">
        <f t="shared" si="158"/>
        <v>0</v>
      </c>
      <c r="G1199" s="36"/>
      <c r="H1199" s="36"/>
      <c r="I1199" s="36"/>
      <c r="J1199" s="36"/>
      <c r="K1199" s="36"/>
      <c r="L1199" s="36"/>
      <c r="M1199" s="36"/>
      <c r="N1199" s="36"/>
      <c r="O1199" s="36"/>
      <c r="P1199" s="36"/>
      <c r="Q1199" s="36"/>
      <c r="R1199" s="36"/>
      <c r="S1199" s="36"/>
      <c r="T1199" s="36"/>
      <c r="U1199" s="36"/>
      <c r="V1199" s="36"/>
      <c r="W1199" s="36"/>
      <c r="X1199" s="36"/>
    </row>
    <row r="1200" spans="1:24">
      <c r="A1200" s="16" t="s">
        <v>643</v>
      </c>
      <c r="B1200" s="16" t="s">
        <v>433</v>
      </c>
      <c r="C1200" s="16">
        <v>3</v>
      </c>
      <c r="D1200" s="16" t="s">
        <v>880</v>
      </c>
      <c r="E1200" s="16">
        <v>3</v>
      </c>
      <c r="F1200">
        <f t="shared" si="158"/>
        <v>0</v>
      </c>
      <c r="G1200" s="36"/>
      <c r="H1200" s="36"/>
      <c r="I1200" s="36"/>
      <c r="J1200" s="36"/>
      <c r="K1200" s="36"/>
      <c r="L1200" s="36"/>
      <c r="M1200" s="36"/>
      <c r="N1200" s="36"/>
      <c r="O1200" s="36"/>
      <c r="P1200" s="36"/>
      <c r="Q1200" s="36"/>
      <c r="R1200" s="36"/>
      <c r="S1200" s="36"/>
      <c r="T1200" s="36"/>
      <c r="U1200" s="36"/>
      <c r="V1200" s="36"/>
      <c r="W1200" s="36"/>
      <c r="X1200" s="36"/>
    </row>
    <row r="1201" spans="1:24">
      <c r="A1201" s="16" t="s">
        <v>643</v>
      </c>
      <c r="B1201" s="16" t="s">
        <v>433</v>
      </c>
      <c r="C1201" s="16">
        <v>3</v>
      </c>
      <c r="D1201" s="16" t="s">
        <v>881</v>
      </c>
      <c r="E1201" s="16">
        <v>4</v>
      </c>
      <c r="F1201">
        <f t="shared" si="158"/>
        <v>0</v>
      </c>
      <c r="G1201" s="36"/>
      <c r="H1201" s="36"/>
      <c r="I1201" s="36"/>
      <c r="J1201" s="36"/>
      <c r="K1201" s="36"/>
      <c r="L1201" s="36"/>
      <c r="M1201" s="36"/>
      <c r="N1201" s="36"/>
      <c r="O1201" s="36"/>
      <c r="P1201" s="36"/>
      <c r="Q1201" s="36"/>
      <c r="R1201" s="36"/>
      <c r="S1201" s="36"/>
      <c r="T1201" s="36"/>
      <c r="U1201" s="36"/>
      <c r="V1201" s="36"/>
      <c r="W1201" s="36"/>
      <c r="X1201" s="36"/>
    </row>
    <row r="1202" spans="1:24">
      <c r="A1202" s="16" t="s">
        <v>643</v>
      </c>
      <c r="B1202" s="16" t="s">
        <v>433</v>
      </c>
      <c r="C1202" s="16">
        <v>3</v>
      </c>
      <c r="D1202" s="16" t="s">
        <v>881</v>
      </c>
      <c r="E1202" s="16">
        <v>5</v>
      </c>
      <c r="F1202">
        <f t="shared" si="158"/>
        <v>0</v>
      </c>
      <c r="G1202" s="36"/>
      <c r="H1202" s="36"/>
      <c r="I1202" s="36"/>
      <c r="J1202" s="36"/>
      <c r="K1202" s="36"/>
      <c r="L1202" s="36"/>
      <c r="M1202" s="36"/>
      <c r="N1202" s="36"/>
      <c r="O1202" s="36"/>
      <c r="P1202" s="36"/>
      <c r="Q1202" s="36"/>
      <c r="R1202" s="36"/>
      <c r="S1202" s="36"/>
      <c r="T1202" s="36"/>
      <c r="U1202" s="36"/>
      <c r="V1202" s="36"/>
      <c r="W1202" s="36"/>
      <c r="X1202" s="36"/>
    </row>
    <row r="1203" spans="1:24">
      <c r="A1203" s="16"/>
      <c r="B1203" s="16"/>
      <c r="C1203" s="16"/>
      <c r="D1203" s="16"/>
      <c r="E1203" s="16"/>
      <c r="F1203">
        <f t="shared" si="158"/>
        <v>0</v>
      </c>
      <c r="G1203" s="36"/>
      <c r="H1203" s="36"/>
      <c r="I1203" s="36"/>
      <c r="J1203" s="36"/>
      <c r="K1203" s="36"/>
      <c r="L1203" s="36"/>
      <c r="M1203" s="36"/>
      <c r="N1203" s="36"/>
      <c r="O1203" s="36"/>
      <c r="P1203" s="36"/>
      <c r="Q1203" s="36"/>
      <c r="R1203" s="36"/>
      <c r="S1203" s="36"/>
      <c r="T1203" s="36"/>
      <c r="U1203" s="36"/>
      <c r="V1203" s="36"/>
      <c r="W1203" s="36"/>
      <c r="X1203" s="36"/>
    </row>
    <row r="1204" spans="1:24">
      <c r="A1204" s="16" t="s">
        <v>643</v>
      </c>
      <c r="B1204" s="16" t="s">
        <v>679</v>
      </c>
      <c r="C1204" s="16">
        <v>0</v>
      </c>
      <c r="D1204" s="16">
        <v>1</v>
      </c>
      <c r="E1204" s="16"/>
      <c r="F1204">
        <f t="shared" si="158"/>
        <v>0</v>
      </c>
      <c r="G1204" s="36"/>
      <c r="H1204" s="36"/>
      <c r="I1204" s="36"/>
      <c r="J1204" s="36"/>
      <c r="K1204" s="36"/>
      <c r="L1204" s="36"/>
      <c r="M1204" s="36"/>
      <c r="N1204" s="36"/>
      <c r="O1204" s="36"/>
      <c r="P1204" s="36"/>
      <c r="Q1204" s="36"/>
      <c r="R1204" s="36"/>
      <c r="S1204" s="36"/>
      <c r="T1204" s="36"/>
      <c r="U1204" s="36"/>
      <c r="V1204" s="36"/>
      <c r="W1204" s="36"/>
      <c r="X1204" s="36"/>
    </row>
    <row r="1205" spans="1:24">
      <c r="A1205" s="16" t="s">
        <v>643</v>
      </c>
      <c r="B1205" s="16" t="s">
        <v>679</v>
      </c>
      <c r="C1205" s="16">
        <v>2</v>
      </c>
      <c r="D1205" s="16" t="s">
        <v>880</v>
      </c>
      <c r="E1205" s="16">
        <v>1</v>
      </c>
      <c r="F1205">
        <f t="shared" si="158"/>
        <v>0</v>
      </c>
      <c r="G1205" s="36"/>
      <c r="H1205" s="36"/>
      <c r="I1205" s="36"/>
      <c r="J1205" s="36"/>
      <c r="K1205" s="36"/>
      <c r="L1205" s="36"/>
      <c r="M1205" s="36"/>
      <c r="N1205" s="36"/>
      <c r="O1205" s="36"/>
      <c r="P1205" s="36"/>
      <c r="Q1205" s="36"/>
      <c r="R1205" s="36"/>
      <c r="S1205" s="36"/>
      <c r="T1205" s="36"/>
      <c r="U1205" s="36"/>
      <c r="V1205" s="36"/>
      <c r="W1205" s="36"/>
      <c r="X1205" s="36"/>
    </row>
    <row r="1206" spans="1:24">
      <c r="A1206" s="16" t="s">
        <v>643</v>
      </c>
      <c r="B1206" s="16" t="s">
        <v>679</v>
      </c>
      <c r="C1206" s="16">
        <v>2</v>
      </c>
      <c r="D1206" s="16" t="s">
        <v>880</v>
      </c>
      <c r="E1206" s="16">
        <v>2</v>
      </c>
      <c r="F1206">
        <f t="shared" si="158"/>
        <v>0</v>
      </c>
      <c r="G1206" s="36"/>
      <c r="H1206" s="36"/>
      <c r="I1206" s="36"/>
      <c r="J1206" s="36"/>
      <c r="K1206" s="36"/>
      <c r="L1206" s="36"/>
      <c r="M1206" s="36"/>
      <c r="N1206" s="36"/>
      <c r="O1206" s="36"/>
      <c r="P1206" s="36"/>
      <c r="Q1206" s="36"/>
      <c r="R1206" s="36"/>
      <c r="S1206" s="36"/>
      <c r="T1206" s="36"/>
      <c r="U1206" s="36"/>
      <c r="V1206" s="36"/>
      <c r="W1206" s="36"/>
      <c r="X1206" s="36"/>
    </row>
    <row r="1207" spans="1:24">
      <c r="A1207" s="16" t="s">
        <v>643</v>
      </c>
      <c r="B1207" s="16" t="s">
        <v>679</v>
      </c>
      <c r="C1207" s="16">
        <v>2</v>
      </c>
      <c r="D1207" s="16" t="s">
        <v>880</v>
      </c>
      <c r="E1207" s="16">
        <v>3</v>
      </c>
      <c r="F1207">
        <f t="shared" si="158"/>
        <v>0</v>
      </c>
      <c r="G1207" s="36"/>
      <c r="H1207" s="36"/>
      <c r="I1207" s="36"/>
      <c r="J1207" s="36"/>
      <c r="K1207" s="36"/>
      <c r="L1207" s="36"/>
      <c r="M1207" s="36"/>
      <c r="N1207" s="36"/>
      <c r="O1207" s="36"/>
      <c r="P1207" s="36"/>
      <c r="Q1207" s="36"/>
      <c r="R1207" s="36"/>
      <c r="S1207" s="36"/>
      <c r="T1207" s="36"/>
      <c r="U1207" s="36"/>
      <c r="V1207" s="36"/>
      <c r="W1207" s="36"/>
      <c r="X1207" s="36"/>
    </row>
    <row r="1208" spans="1:24">
      <c r="A1208" s="16" t="s">
        <v>643</v>
      </c>
      <c r="B1208" s="16" t="s">
        <v>679</v>
      </c>
      <c r="C1208" s="16">
        <v>3</v>
      </c>
      <c r="D1208" s="16" t="s">
        <v>880</v>
      </c>
      <c r="E1208" s="16">
        <v>4</v>
      </c>
      <c r="F1208">
        <f t="shared" si="158"/>
        <v>0</v>
      </c>
      <c r="G1208" s="36"/>
      <c r="H1208" s="36"/>
      <c r="I1208" s="36"/>
      <c r="J1208" s="36"/>
      <c r="K1208" s="36"/>
      <c r="L1208" s="36"/>
      <c r="M1208" s="36"/>
      <c r="N1208" s="36"/>
      <c r="O1208" s="36"/>
      <c r="P1208" s="36"/>
      <c r="Q1208" s="36"/>
      <c r="R1208" s="36"/>
      <c r="S1208" s="36"/>
      <c r="T1208" s="36"/>
      <c r="U1208" s="36"/>
      <c r="V1208" s="36"/>
      <c r="W1208" s="36"/>
      <c r="X1208" s="36"/>
    </row>
    <row r="1209" spans="1:24">
      <c r="A1209" s="16" t="s">
        <v>643</v>
      </c>
      <c r="B1209" s="16" t="s">
        <v>679</v>
      </c>
      <c r="C1209" s="16">
        <v>3</v>
      </c>
      <c r="D1209" s="16" t="s">
        <v>881</v>
      </c>
      <c r="E1209" s="16">
        <v>5</v>
      </c>
      <c r="F1209">
        <f t="shared" si="158"/>
        <v>0</v>
      </c>
      <c r="G1209" s="36"/>
      <c r="H1209" s="36"/>
      <c r="I1209" s="36"/>
      <c r="J1209" s="36"/>
      <c r="K1209" s="36"/>
      <c r="L1209" s="36"/>
      <c r="M1209" s="36"/>
      <c r="N1209" s="36"/>
      <c r="O1209" s="36"/>
      <c r="P1209" s="36"/>
      <c r="Q1209" s="36"/>
      <c r="R1209" s="36"/>
      <c r="S1209" s="36"/>
      <c r="T1209" s="36"/>
      <c r="U1209" s="36"/>
      <c r="V1209" s="36"/>
      <c r="W1209" s="36"/>
      <c r="X1209" s="36"/>
    </row>
    <row r="1210" spans="1:24">
      <c r="A1210" s="16" t="s">
        <v>643</v>
      </c>
      <c r="B1210" s="16" t="s">
        <v>679</v>
      </c>
      <c r="C1210" s="16">
        <v>3</v>
      </c>
      <c r="D1210" s="16" t="s">
        <v>881</v>
      </c>
      <c r="E1210" s="16">
        <v>6</v>
      </c>
      <c r="F1210">
        <f t="shared" si="158"/>
        <v>0</v>
      </c>
      <c r="G1210" s="36"/>
      <c r="H1210" s="36"/>
      <c r="I1210" s="36"/>
      <c r="J1210" s="36"/>
      <c r="K1210" s="36"/>
      <c r="L1210" s="36"/>
      <c r="M1210" s="36"/>
      <c r="N1210" s="36"/>
      <c r="O1210" s="36"/>
      <c r="P1210" s="36"/>
      <c r="Q1210" s="36"/>
      <c r="R1210" s="36"/>
      <c r="S1210" s="36"/>
      <c r="T1210" s="36"/>
      <c r="U1210" s="36"/>
      <c r="V1210" s="36"/>
      <c r="W1210" s="36"/>
      <c r="X1210" s="36"/>
    </row>
    <row r="1211" spans="1:24">
      <c r="A1211" s="16" t="s">
        <v>643</v>
      </c>
      <c r="B1211" s="16" t="s">
        <v>679</v>
      </c>
      <c r="C1211" s="16">
        <v>3</v>
      </c>
      <c r="D1211" s="16" t="s">
        <v>881</v>
      </c>
      <c r="E1211" s="16">
        <v>7</v>
      </c>
      <c r="F1211">
        <f t="shared" si="158"/>
        <v>0</v>
      </c>
      <c r="G1211" s="36"/>
      <c r="H1211" s="36"/>
      <c r="I1211" s="36"/>
      <c r="J1211" s="36"/>
      <c r="K1211" s="36"/>
      <c r="L1211" s="36"/>
      <c r="M1211" s="36"/>
      <c r="N1211" s="36"/>
      <c r="O1211" s="36"/>
      <c r="P1211" s="36"/>
      <c r="Q1211" s="36"/>
      <c r="R1211" s="36"/>
      <c r="S1211" s="36"/>
      <c r="T1211" s="36"/>
      <c r="U1211" s="36"/>
      <c r="V1211" s="36"/>
      <c r="W1211" s="36"/>
      <c r="X1211" s="36"/>
    </row>
    <row r="1212" spans="1:24">
      <c r="A1212" s="16"/>
      <c r="B1212" s="16"/>
      <c r="C1212" s="16"/>
      <c r="D1212" s="16"/>
      <c r="E1212" s="16"/>
      <c r="F1212">
        <f t="shared" ref="F1212" si="159" xml:space="preserve"> COUNTA(G1212:AJ1212)</f>
        <v>0</v>
      </c>
      <c r="G1212" s="36"/>
      <c r="H1212" s="36"/>
      <c r="I1212" s="36"/>
      <c r="J1212" s="36"/>
      <c r="K1212" s="36"/>
      <c r="L1212" s="36"/>
      <c r="M1212" s="36"/>
      <c r="N1212" s="36"/>
      <c r="O1212" s="36"/>
      <c r="P1212" s="36"/>
      <c r="Q1212" s="36"/>
      <c r="R1212" s="36"/>
      <c r="S1212" s="36"/>
      <c r="T1212" s="36"/>
      <c r="U1212" s="36"/>
      <c r="V1212" s="36"/>
      <c r="W1212" s="36"/>
      <c r="X1212" s="36"/>
    </row>
    <row r="1213" spans="1:24">
      <c r="A1213" s="16" t="s">
        <v>642</v>
      </c>
      <c r="B1213" s="16" t="s">
        <v>78</v>
      </c>
      <c r="C1213" s="16">
        <v>3</v>
      </c>
      <c r="D1213" s="16">
        <v>0</v>
      </c>
      <c r="E1213" s="16"/>
      <c r="F1213">
        <f t="shared" ref="F1213:F1222" si="160" xml:space="preserve"> COUNTA(G1213:AJ1213)</f>
        <v>0</v>
      </c>
      <c r="G1213" s="36"/>
      <c r="H1213" s="36"/>
      <c r="I1213" s="36"/>
      <c r="J1213" s="36"/>
      <c r="K1213" s="36"/>
      <c r="L1213" s="36"/>
      <c r="M1213" s="36"/>
      <c r="N1213" s="36"/>
      <c r="O1213" s="36"/>
      <c r="P1213" s="36"/>
      <c r="Q1213" s="36"/>
      <c r="R1213" s="36"/>
      <c r="S1213" s="36"/>
      <c r="T1213" s="36"/>
      <c r="U1213" s="36"/>
      <c r="V1213" s="36"/>
      <c r="W1213" s="36"/>
      <c r="X1213" s="36"/>
    </row>
    <row r="1214" spans="1:24">
      <c r="A1214" s="16" t="s">
        <v>642</v>
      </c>
      <c r="B1214" s="16" t="s">
        <v>78</v>
      </c>
      <c r="C1214" s="16">
        <v>1</v>
      </c>
      <c r="D1214" s="16" t="s">
        <v>880</v>
      </c>
      <c r="E1214" s="16">
        <v>1</v>
      </c>
      <c r="F1214">
        <f t="shared" si="160"/>
        <v>3</v>
      </c>
      <c r="G1214" s="36"/>
      <c r="H1214" s="36"/>
      <c r="I1214" s="36"/>
      <c r="J1214" s="43" t="s">
        <v>1299</v>
      </c>
      <c r="K1214" s="36"/>
      <c r="L1214" s="36"/>
      <c r="M1214" s="43" t="s">
        <v>1299</v>
      </c>
      <c r="N1214" s="36"/>
      <c r="O1214" s="36"/>
      <c r="P1214" s="36"/>
      <c r="Q1214" s="36"/>
      <c r="R1214" s="36" t="s">
        <v>1299</v>
      </c>
      <c r="S1214" s="36"/>
      <c r="T1214" s="36"/>
      <c r="U1214" s="36"/>
      <c r="V1214" s="36"/>
      <c r="W1214" s="36"/>
      <c r="X1214" s="36"/>
    </row>
    <row r="1215" spans="1:24">
      <c r="A1215" s="16" t="s">
        <v>642</v>
      </c>
      <c r="B1215" s="16" t="s">
        <v>78</v>
      </c>
      <c r="C1215" s="16">
        <v>1</v>
      </c>
      <c r="D1215" s="16" t="s">
        <v>880</v>
      </c>
      <c r="E1215" s="16">
        <v>2</v>
      </c>
      <c r="F1215">
        <f t="shared" si="160"/>
        <v>1</v>
      </c>
      <c r="G1215" s="36"/>
      <c r="H1215" s="36"/>
      <c r="I1215" s="36"/>
      <c r="J1215" s="36"/>
      <c r="K1215" s="43" t="s">
        <v>1299</v>
      </c>
      <c r="L1215" s="36"/>
      <c r="M1215" s="36"/>
      <c r="N1215" s="36"/>
      <c r="O1215" s="36"/>
      <c r="P1215" s="36"/>
      <c r="Q1215" s="36"/>
      <c r="R1215" s="36"/>
      <c r="S1215" s="36"/>
      <c r="T1215" s="36"/>
      <c r="U1215" s="36"/>
      <c r="V1215" s="36"/>
      <c r="W1215" s="36"/>
      <c r="X1215" s="36"/>
    </row>
    <row r="1216" spans="1:24">
      <c r="A1216" s="16" t="s">
        <v>642</v>
      </c>
      <c r="B1216" s="16" t="s">
        <v>78</v>
      </c>
      <c r="C1216" s="16">
        <v>1</v>
      </c>
      <c r="D1216" s="16" t="s">
        <v>880</v>
      </c>
      <c r="E1216" s="16">
        <v>3</v>
      </c>
      <c r="F1216">
        <f t="shared" si="160"/>
        <v>1</v>
      </c>
      <c r="G1216" s="36"/>
      <c r="H1216" s="36"/>
      <c r="I1216" s="36"/>
      <c r="J1216" s="36"/>
      <c r="K1216" s="36"/>
      <c r="L1216" s="43" t="s">
        <v>1299</v>
      </c>
      <c r="M1216" s="36"/>
      <c r="N1216" s="36"/>
      <c r="O1216" s="36"/>
      <c r="P1216" s="36"/>
      <c r="Q1216" s="36"/>
      <c r="R1216" s="36"/>
      <c r="S1216" s="36"/>
      <c r="T1216" s="36"/>
      <c r="U1216" s="36"/>
      <c r="V1216" s="36"/>
      <c r="W1216" s="36"/>
      <c r="X1216" s="36"/>
    </row>
    <row r="1217" spans="1:24">
      <c r="A1217" s="16" t="s">
        <v>642</v>
      </c>
      <c r="B1217" s="16" t="s">
        <v>78</v>
      </c>
      <c r="C1217" s="16">
        <v>1</v>
      </c>
      <c r="D1217" s="16" t="s">
        <v>880</v>
      </c>
      <c r="E1217" s="16">
        <v>4</v>
      </c>
      <c r="F1217">
        <f t="shared" si="160"/>
        <v>1</v>
      </c>
      <c r="G1217" s="36"/>
      <c r="H1217" s="36"/>
      <c r="I1217" s="36"/>
      <c r="J1217" s="36"/>
      <c r="K1217" s="36"/>
      <c r="L1217" s="43" t="s">
        <v>1299</v>
      </c>
      <c r="M1217" s="36"/>
      <c r="N1217" s="36"/>
      <c r="O1217" s="36"/>
      <c r="P1217" s="36"/>
      <c r="Q1217" s="36"/>
      <c r="R1217" s="36"/>
      <c r="S1217" s="36"/>
      <c r="T1217" s="36"/>
      <c r="U1217" s="36"/>
      <c r="V1217" s="36"/>
      <c r="W1217" s="36"/>
      <c r="X1217" s="36"/>
    </row>
    <row r="1218" spans="1:24">
      <c r="A1218" s="16" t="s">
        <v>642</v>
      </c>
      <c r="B1218" s="16" t="s">
        <v>78</v>
      </c>
      <c r="C1218" s="16">
        <v>1</v>
      </c>
      <c r="D1218" s="16" t="s">
        <v>881</v>
      </c>
      <c r="E1218" s="16">
        <v>5</v>
      </c>
      <c r="F1218">
        <f t="shared" si="160"/>
        <v>1</v>
      </c>
      <c r="G1218" s="36"/>
      <c r="H1218" s="36"/>
      <c r="I1218" s="36"/>
      <c r="J1218" s="36"/>
      <c r="K1218" s="43" t="s">
        <v>1299</v>
      </c>
      <c r="L1218" s="36"/>
      <c r="M1218" s="36"/>
      <c r="N1218" s="36"/>
      <c r="O1218" s="36"/>
      <c r="P1218" s="36"/>
      <c r="Q1218" s="36"/>
      <c r="R1218" s="36"/>
      <c r="S1218" s="36"/>
      <c r="T1218" s="36"/>
      <c r="U1218" s="36"/>
      <c r="V1218" s="36"/>
      <c r="W1218" s="36"/>
      <c r="X1218" s="36"/>
    </row>
    <row r="1219" spans="1:24">
      <c r="A1219" s="16" t="s">
        <v>642</v>
      </c>
      <c r="B1219" s="16" t="s">
        <v>78</v>
      </c>
      <c r="C1219" s="16">
        <v>1</v>
      </c>
      <c r="D1219" s="16" t="s">
        <v>881</v>
      </c>
      <c r="E1219" s="16">
        <v>6</v>
      </c>
      <c r="F1219">
        <f t="shared" si="160"/>
        <v>1</v>
      </c>
      <c r="G1219" s="36"/>
      <c r="H1219" s="36"/>
      <c r="I1219" s="36"/>
      <c r="J1219" s="36"/>
      <c r="K1219" s="43" t="s">
        <v>1299</v>
      </c>
      <c r="L1219" s="36"/>
      <c r="M1219" s="36"/>
      <c r="N1219" s="36"/>
      <c r="O1219" s="36"/>
      <c r="P1219" s="36"/>
      <c r="Q1219" s="36"/>
      <c r="R1219" s="36"/>
      <c r="S1219" s="36"/>
      <c r="T1219" s="36"/>
      <c r="U1219" s="36"/>
      <c r="V1219" s="36"/>
      <c r="W1219" s="36"/>
      <c r="X1219" s="36"/>
    </row>
    <row r="1220" spans="1:24">
      <c r="A1220" s="16" t="s">
        <v>642</v>
      </c>
      <c r="B1220" s="16" t="s">
        <v>78</v>
      </c>
      <c r="C1220" s="16">
        <v>1</v>
      </c>
      <c r="D1220" s="16" t="s">
        <v>881</v>
      </c>
      <c r="E1220" s="16">
        <v>7</v>
      </c>
      <c r="F1220">
        <f t="shared" si="160"/>
        <v>1</v>
      </c>
      <c r="G1220" s="36"/>
      <c r="H1220" s="36"/>
      <c r="I1220" s="36"/>
      <c r="J1220" s="36"/>
      <c r="K1220" s="36"/>
      <c r="L1220" s="43" t="s">
        <v>1299</v>
      </c>
      <c r="M1220" s="36"/>
      <c r="N1220" s="36"/>
      <c r="O1220" s="36"/>
      <c r="P1220" s="36"/>
      <c r="Q1220" s="36"/>
      <c r="R1220" s="36"/>
      <c r="S1220" s="36"/>
      <c r="T1220" s="36"/>
      <c r="U1220" s="36"/>
      <c r="V1220" s="36"/>
      <c r="W1220" s="36"/>
      <c r="X1220" s="36"/>
    </row>
    <row r="1221" spans="1:24">
      <c r="A1221" s="16" t="s">
        <v>642</v>
      </c>
      <c r="B1221" s="16" t="s">
        <v>78</v>
      </c>
      <c r="C1221" s="16">
        <v>1</v>
      </c>
      <c r="D1221" s="16" t="s">
        <v>882</v>
      </c>
      <c r="E1221" s="16">
        <v>7</v>
      </c>
      <c r="F1221">
        <f t="shared" si="160"/>
        <v>1</v>
      </c>
      <c r="G1221" s="36"/>
      <c r="H1221" s="36"/>
      <c r="I1221" s="36"/>
      <c r="J1221" s="36"/>
      <c r="K1221" s="36"/>
      <c r="L1221" s="43" t="s">
        <v>1299</v>
      </c>
      <c r="M1221" s="36"/>
      <c r="N1221" s="36"/>
      <c r="O1221" s="36"/>
      <c r="P1221" s="36"/>
      <c r="Q1221" s="36"/>
      <c r="R1221" s="36"/>
      <c r="S1221" s="36"/>
      <c r="T1221" s="36"/>
      <c r="U1221" s="36"/>
      <c r="V1221" s="36"/>
      <c r="W1221" s="36"/>
      <c r="X1221" s="36"/>
    </row>
    <row r="1222" spans="1:24">
      <c r="A1222" s="16"/>
      <c r="B1222" s="16"/>
      <c r="C1222" s="16"/>
      <c r="D1222" s="16"/>
      <c r="E1222" s="16"/>
      <c r="F1222">
        <f t="shared" si="160"/>
        <v>0</v>
      </c>
      <c r="G1222" s="36"/>
      <c r="H1222" s="36"/>
      <c r="I1222" s="36"/>
      <c r="J1222" s="36"/>
      <c r="K1222" s="36"/>
      <c r="L1222" s="36"/>
      <c r="M1222" s="36"/>
      <c r="N1222" s="36"/>
      <c r="O1222" s="36"/>
      <c r="P1222" s="36"/>
      <c r="Q1222" s="36"/>
      <c r="R1222" s="36"/>
      <c r="S1222" s="36"/>
      <c r="T1222" s="36"/>
      <c r="U1222" s="36"/>
      <c r="V1222" s="36"/>
      <c r="W1222" s="36"/>
      <c r="X1222" s="36"/>
    </row>
    <row r="1223" spans="1:24">
      <c r="A1223" s="16" t="s">
        <v>642</v>
      </c>
      <c r="B1223" s="16" t="s">
        <v>25</v>
      </c>
      <c r="C1223" s="16">
        <v>3</v>
      </c>
      <c r="D1223" s="16">
        <v>0</v>
      </c>
      <c r="E1223" s="16"/>
      <c r="F1223">
        <f t="shared" ref="F1223" si="161" xml:space="preserve"> COUNTA(G1223:AJ1223)</f>
        <v>0</v>
      </c>
      <c r="G1223" s="36"/>
      <c r="H1223" s="36"/>
      <c r="I1223" s="36"/>
      <c r="J1223" s="36"/>
      <c r="K1223" s="36"/>
      <c r="L1223" s="36"/>
      <c r="M1223" s="36"/>
      <c r="N1223" s="36"/>
      <c r="O1223" s="36"/>
      <c r="P1223" s="36"/>
      <c r="Q1223" s="36"/>
      <c r="R1223" s="36"/>
      <c r="S1223" s="36"/>
      <c r="T1223" s="36"/>
      <c r="U1223" s="36"/>
      <c r="V1223" s="36"/>
      <c r="W1223" s="36"/>
      <c r="X1223" s="36"/>
    </row>
    <row r="1224" spans="1:24">
      <c r="A1224" s="16" t="s">
        <v>642</v>
      </c>
      <c r="B1224" s="16" t="s">
        <v>25</v>
      </c>
      <c r="C1224" s="16">
        <v>1</v>
      </c>
      <c r="D1224" s="16" t="s">
        <v>880</v>
      </c>
      <c r="E1224" s="16">
        <v>1</v>
      </c>
      <c r="F1224">
        <f xml:space="preserve"> COUNTA(G1224:AJ1224)</f>
        <v>2</v>
      </c>
      <c r="G1224" s="36"/>
      <c r="H1224" s="36"/>
      <c r="I1224" s="36"/>
      <c r="J1224" s="36"/>
      <c r="K1224" s="36"/>
      <c r="L1224" s="43" t="s">
        <v>1299</v>
      </c>
      <c r="M1224" s="36"/>
      <c r="N1224" s="36"/>
      <c r="O1224" s="36"/>
      <c r="P1224" s="36"/>
      <c r="Q1224" s="36"/>
      <c r="R1224" s="36" t="s">
        <v>1299</v>
      </c>
      <c r="S1224" s="36"/>
      <c r="T1224" s="36"/>
      <c r="U1224" s="36"/>
      <c r="V1224" s="36"/>
      <c r="W1224" s="36"/>
      <c r="X1224" s="36"/>
    </row>
    <row r="1225" spans="1:24">
      <c r="A1225" s="16" t="s">
        <v>642</v>
      </c>
      <c r="B1225" s="16" t="s">
        <v>25</v>
      </c>
      <c r="C1225" s="16">
        <v>1</v>
      </c>
      <c r="D1225" s="16" t="s">
        <v>880</v>
      </c>
      <c r="E1225" s="16">
        <v>2</v>
      </c>
      <c r="F1225">
        <f xml:space="preserve"> COUNTA(G1225:AJ1225)</f>
        <v>1</v>
      </c>
      <c r="G1225" s="36"/>
      <c r="H1225" s="36"/>
      <c r="I1225" s="36"/>
      <c r="J1225" s="36"/>
      <c r="K1225" s="36"/>
      <c r="L1225" s="43" t="s">
        <v>1299</v>
      </c>
      <c r="M1225" s="36"/>
      <c r="N1225" s="36"/>
      <c r="O1225" s="36"/>
      <c r="P1225" s="36"/>
      <c r="Q1225" s="36"/>
      <c r="R1225" s="36"/>
      <c r="S1225" s="36"/>
      <c r="T1225" s="36"/>
      <c r="U1225" s="36"/>
      <c r="V1225" s="36"/>
      <c r="W1225" s="36"/>
      <c r="X1225" s="36"/>
    </row>
    <row r="1226" spans="1:24">
      <c r="A1226" s="16" t="s">
        <v>642</v>
      </c>
      <c r="B1226" s="16" t="s">
        <v>25</v>
      </c>
      <c r="C1226" s="16">
        <v>1</v>
      </c>
      <c r="D1226" s="16" t="s">
        <v>880</v>
      </c>
      <c r="E1226" s="16">
        <v>3</v>
      </c>
      <c r="F1226">
        <f xml:space="preserve"> COUNTA(G1226:AJ1226)</f>
        <v>1</v>
      </c>
      <c r="G1226" s="36"/>
      <c r="H1226" s="36"/>
      <c r="I1226" s="36"/>
      <c r="J1226" s="36"/>
      <c r="K1226" s="36"/>
      <c r="L1226" s="43" t="s">
        <v>1299</v>
      </c>
      <c r="M1226" s="36"/>
      <c r="N1226" s="36"/>
      <c r="O1226" s="36"/>
      <c r="P1226" s="36"/>
      <c r="Q1226" s="36"/>
      <c r="R1226" s="36"/>
      <c r="S1226" s="36"/>
      <c r="T1226" s="36"/>
      <c r="U1226" s="36"/>
      <c r="V1226" s="36"/>
      <c r="W1226" s="36"/>
      <c r="X1226" s="36"/>
    </row>
    <row r="1227" spans="1:24">
      <c r="A1227" s="16" t="s">
        <v>642</v>
      </c>
      <c r="B1227" s="16" t="s">
        <v>25</v>
      </c>
      <c r="C1227" s="16">
        <v>1</v>
      </c>
      <c r="D1227" s="16" t="s">
        <v>881</v>
      </c>
      <c r="E1227" s="16">
        <v>4</v>
      </c>
      <c r="F1227">
        <f xml:space="preserve"> COUNTA(G1227:AJ1227)</f>
        <v>2</v>
      </c>
      <c r="G1227" s="36"/>
      <c r="H1227" s="36"/>
      <c r="I1227" s="36"/>
      <c r="J1227" s="36"/>
      <c r="K1227" s="36"/>
      <c r="L1227" s="43" t="s">
        <v>1299</v>
      </c>
      <c r="M1227" s="36"/>
      <c r="N1227" s="36"/>
      <c r="O1227" s="36"/>
      <c r="P1227" s="36"/>
      <c r="Q1227" s="36"/>
      <c r="R1227" s="36" t="s">
        <v>1299</v>
      </c>
      <c r="S1227" s="36"/>
      <c r="T1227" s="36"/>
      <c r="U1227" s="36"/>
      <c r="V1227" s="36"/>
      <c r="W1227" s="36"/>
      <c r="X1227" s="36"/>
    </row>
    <row r="1228" spans="1:24">
      <c r="A1228" s="16" t="s">
        <v>642</v>
      </c>
      <c r="B1228" s="16" t="s">
        <v>25</v>
      </c>
      <c r="C1228" s="16">
        <v>1</v>
      </c>
      <c r="D1228" s="16" t="s">
        <v>882</v>
      </c>
      <c r="E1228" s="16">
        <v>5</v>
      </c>
      <c r="F1228">
        <f xml:space="preserve"> COUNTA(G1228:AJ1228)</f>
        <v>0</v>
      </c>
      <c r="G1228" s="36"/>
      <c r="H1228" s="36"/>
      <c r="I1228" s="36"/>
      <c r="J1228" s="36"/>
      <c r="K1228" s="36"/>
      <c r="L1228" s="36"/>
      <c r="M1228" s="36"/>
      <c r="N1228" s="36"/>
      <c r="O1228" s="36"/>
      <c r="P1228" s="36"/>
      <c r="Q1228" s="36"/>
      <c r="R1228" s="36"/>
      <c r="S1228" s="36"/>
      <c r="T1228" s="36"/>
      <c r="U1228" s="36"/>
      <c r="V1228" s="36"/>
      <c r="W1228" s="36"/>
      <c r="X1228" s="36"/>
    </row>
    <row r="1229" spans="1:24">
      <c r="A1229" s="16"/>
      <c r="B1229" s="16"/>
      <c r="C1229" s="16"/>
      <c r="D1229" s="16"/>
      <c r="E1229" s="16"/>
      <c r="F1229">
        <f t="shared" ref="F1229:F1230" si="162" xml:space="preserve"> COUNTA(G1229:AJ1229)</f>
        <v>0</v>
      </c>
      <c r="G1229" s="36"/>
      <c r="H1229" s="36"/>
      <c r="I1229" s="36"/>
      <c r="J1229" s="36"/>
      <c r="K1229" s="36"/>
      <c r="L1229" s="36"/>
      <c r="M1229" s="36"/>
      <c r="N1229" s="36"/>
      <c r="O1229" s="36"/>
      <c r="P1229" s="36"/>
      <c r="Q1229" s="36"/>
      <c r="R1229" s="36"/>
      <c r="S1229" s="36"/>
      <c r="T1229" s="36"/>
      <c r="U1229" s="36"/>
      <c r="V1229" s="36"/>
      <c r="W1229" s="36"/>
      <c r="X1229" s="36"/>
    </row>
    <row r="1230" spans="1:24">
      <c r="A1230" s="16" t="s">
        <v>642</v>
      </c>
      <c r="B1230" s="16" t="s">
        <v>841</v>
      </c>
      <c r="C1230" s="16">
        <v>6</v>
      </c>
      <c r="D1230" s="16">
        <v>0</v>
      </c>
      <c r="E1230" s="16"/>
      <c r="F1230">
        <f t="shared" si="162"/>
        <v>0</v>
      </c>
      <c r="G1230" s="36"/>
      <c r="H1230" s="36"/>
      <c r="I1230" s="36"/>
      <c r="J1230" s="36"/>
      <c r="K1230" s="36"/>
      <c r="L1230" s="36"/>
      <c r="M1230" s="36"/>
      <c r="N1230" s="36"/>
      <c r="O1230" s="36"/>
      <c r="P1230" s="36"/>
      <c r="Q1230" s="36"/>
      <c r="R1230" s="36"/>
      <c r="S1230" s="36"/>
      <c r="T1230" s="36"/>
      <c r="U1230" s="36"/>
      <c r="V1230" s="36"/>
      <c r="W1230" s="36"/>
      <c r="X1230" s="36"/>
    </row>
    <row r="1231" spans="1:24">
      <c r="A1231" s="16" t="s">
        <v>642</v>
      </c>
      <c r="B1231" s="16" t="s">
        <v>841</v>
      </c>
      <c r="C1231" s="16">
        <v>1</v>
      </c>
      <c r="D1231" s="16" t="s">
        <v>880</v>
      </c>
      <c r="E1231" s="16">
        <v>1</v>
      </c>
      <c r="F1231">
        <f t="shared" ref="F1231:F1236" si="163" xml:space="preserve"> COUNTA(G1231:AJ1231)</f>
        <v>2</v>
      </c>
      <c r="G1231" s="36"/>
      <c r="H1231" s="36"/>
      <c r="I1231" s="36"/>
      <c r="J1231" s="36"/>
      <c r="K1231" s="43" t="s">
        <v>1299</v>
      </c>
      <c r="L1231" s="36"/>
      <c r="M1231" s="36"/>
      <c r="N1231" s="36"/>
      <c r="O1231" s="36"/>
      <c r="P1231" s="36"/>
      <c r="Q1231" s="36"/>
      <c r="R1231" s="36" t="s">
        <v>1299</v>
      </c>
      <c r="S1231" s="36"/>
      <c r="T1231" s="36"/>
      <c r="U1231" s="36"/>
      <c r="V1231" s="36"/>
      <c r="W1231" s="36"/>
      <c r="X1231" s="36"/>
    </row>
    <row r="1232" spans="1:24">
      <c r="A1232" s="16" t="s">
        <v>642</v>
      </c>
      <c r="B1232" s="16" t="s">
        <v>841</v>
      </c>
      <c r="C1232" s="16">
        <v>1</v>
      </c>
      <c r="D1232" s="16" t="s">
        <v>880</v>
      </c>
      <c r="E1232" s="16">
        <v>2</v>
      </c>
      <c r="F1232">
        <f t="shared" si="163"/>
        <v>1</v>
      </c>
      <c r="G1232" s="36"/>
      <c r="H1232" s="36"/>
      <c r="I1232" s="36"/>
      <c r="J1232" s="36"/>
      <c r="K1232" s="43" t="s">
        <v>1299</v>
      </c>
      <c r="L1232" s="36"/>
      <c r="M1232" s="36"/>
      <c r="N1232" s="36"/>
      <c r="O1232" s="36"/>
      <c r="P1232" s="36"/>
      <c r="Q1232" s="36"/>
      <c r="R1232" s="36"/>
      <c r="S1232" s="36"/>
      <c r="T1232" s="36"/>
      <c r="U1232" s="36"/>
      <c r="V1232" s="36"/>
      <c r="W1232" s="36"/>
      <c r="X1232" s="36"/>
    </row>
    <row r="1233" spans="1:24">
      <c r="A1233" s="16" t="s">
        <v>642</v>
      </c>
      <c r="B1233" s="16" t="s">
        <v>841</v>
      </c>
      <c r="C1233" s="16">
        <v>1</v>
      </c>
      <c r="D1233" s="16" t="s">
        <v>880</v>
      </c>
      <c r="E1233" s="16">
        <v>3</v>
      </c>
      <c r="F1233">
        <f t="shared" si="163"/>
        <v>3</v>
      </c>
      <c r="G1233" s="36"/>
      <c r="H1233" s="36"/>
      <c r="I1233" s="36"/>
      <c r="J1233" s="36"/>
      <c r="K1233" s="43" t="s">
        <v>1299</v>
      </c>
      <c r="L1233" s="36"/>
      <c r="M1233" s="36"/>
      <c r="N1233" s="43" t="s">
        <v>1299</v>
      </c>
      <c r="O1233" s="36"/>
      <c r="P1233" s="36"/>
      <c r="Q1233" s="36"/>
      <c r="R1233" s="36" t="s">
        <v>1299</v>
      </c>
      <c r="S1233" s="36"/>
      <c r="T1233" s="36"/>
      <c r="U1233" s="36"/>
      <c r="V1233" s="36"/>
      <c r="W1233" s="36"/>
      <c r="X1233" s="36"/>
    </row>
    <row r="1234" spans="1:24">
      <c r="A1234" s="16" t="s">
        <v>642</v>
      </c>
      <c r="B1234" s="16" t="s">
        <v>841</v>
      </c>
      <c r="C1234" s="16">
        <v>1</v>
      </c>
      <c r="D1234" s="16" t="s">
        <v>880</v>
      </c>
      <c r="E1234" s="16">
        <v>4</v>
      </c>
      <c r="F1234">
        <f t="shared" si="163"/>
        <v>1</v>
      </c>
      <c r="G1234" s="36"/>
      <c r="H1234" s="36"/>
      <c r="I1234" s="36"/>
      <c r="J1234" s="36"/>
      <c r="K1234" s="36"/>
      <c r="L1234" s="36"/>
      <c r="M1234" s="36"/>
      <c r="N1234" s="36"/>
      <c r="O1234" s="36"/>
      <c r="P1234" s="36"/>
      <c r="Q1234" s="36"/>
      <c r="R1234" s="36" t="s">
        <v>1299</v>
      </c>
      <c r="S1234" s="36"/>
      <c r="T1234" s="36"/>
      <c r="U1234" s="36"/>
      <c r="V1234" s="36"/>
      <c r="W1234" s="36"/>
      <c r="X1234" s="36"/>
    </row>
    <row r="1235" spans="1:24">
      <c r="A1235" s="16" t="s">
        <v>642</v>
      </c>
      <c r="B1235" s="16" t="s">
        <v>841</v>
      </c>
      <c r="C1235" s="16">
        <v>1</v>
      </c>
      <c r="D1235" s="16" t="s">
        <v>881</v>
      </c>
      <c r="E1235" s="16">
        <v>5</v>
      </c>
      <c r="F1235">
        <f t="shared" si="163"/>
        <v>2</v>
      </c>
      <c r="G1235" s="36"/>
      <c r="H1235" s="36"/>
      <c r="I1235" s="36"/>
      <c r="J1235" s="36"/>
      <c r="K1235" s="36"/>
      <c r="L1235" s="36"/>
      <c r="M1235" s="36"/>
      <c r="N1235" s="43" t="s">
        <v>1299</v>
      </c>
      <c r="O1235" s="36"/>
      <c r="P1235" s="36"/>
      <c r="Q1235" s="36"/>
      <c r="R1235" s="36" t="s">
        <v>1299</v>
      </c>
      <c r="S1235" s="36"/>
      <c r="T1235" s="36"/>
      <c r="U1235" s="36"/>
      <c r="V1235" s="36"/>
      <c r="W1235" s="36"/>
      <c r="X1235" s="36"/>
    </row>
    <row r="1236" spans="1:24">
      <c r="A1236" s="16" t="s">
        <v>642</v>
      </c>
      <c r="B1236" s="16" t="s">
        <v>841</v>
      </c>
      <c r="C1236" s="16">
        <v>1</v>
      </c>
      <c r="D1236" s="16" t="s">
        <v>882</v>
      </c>
      <c r="E1236" s="16">
        <v>6</v>
      </c>
      <c r="F1236">
        <f t="shared" si="163"/>
        <v>0</v>
      </c>
      <c r="G1236" s="36"/>
      <c r="H1236" s="36"/>
      <c r="I1236" s="36"/>
      <c r="J1236" s="36"/>
      <c r="K1236" s="36"/>
      <c r="L1236" s="36"/>
      <c r="M1236" s="36"/>
      <c r="N1236" s="36"/>
      <c r="O1236" s="36"/>
      <c r="P1236" s="36"/>
      <c r="Q1236" s="36"/>
      <c r="R1236" s="36"/>
      <c r="S1236" s="36"/>
      <c r="T1236" s="36"/>
      <c r="U1236" s="36"/>
      <c r="V1236" s="36"/>
      <c r="W1236" s="36"/>
      <c r="X1236" s="36"/>
    </row>
    <row r="1237" spans="1:24">
      <c r="A1237" s="16"/>
      <c r="B1237" s="16"/>
      <c r="C1237" s="16"/>
      <c r="D1237" s="16"/>
      <c r="E1237" s="16"/>
      <c r="F1237">
        <f t="shared" ref="F1237:F1238" si="164" xml:space="preserve"> COUNTA(G1237:AJ1237)</f>
        <v>0</v>
      </c>
      <c r="G1237" s="36"/>
      <c r="H1237" s="36"/>
      <c r="I1237" s="36"/>
      <c r="J1237" s="36"/>
      <c r="K1237" s="36"/>
      <c r="L1237" s="36"/>
      <c r="M1237" s="36"/>
      <c r="N1237" s="36"/>
      <c r="O1237" s="36"/>
      <c r="P1237" s="36"/>
      <c r="Q1237" s="36"/>
      <c r="R1237" s="36"/>
      <c r="S1237" s="36"/>
      <c r="T1237" s="36"/>
      <c r="U1237" s="36"/>
      <c r="V1237" s="36"/>
      <c r="W1237" s="36"/>
      <c r="X1237" s="36"/>
    </row>
    <row r="1238" spans="1:24">
      <c r="A1238" s="16" t="s">
        <v>642</v>
      </c>
      <c r="B1238" s="16" t="s">
        <v>1031</v>
      </c>
      <c r="C1238" s="16">
        <v>1</v>
      </c>
      <c r="D1238" s="16">
        <v>0</v>
      </c>
      <c r="E1238" s="16"/>
      <c r="F1238">
        <f t="shared" si="164"/>
        <v>0</v>
      </c>
      <c r="G1238" s="36"/>
      <c r="H1238" s="36"/>
      <c r="I1238" s="36"/>
      <c r="J1238" s="36"/>
      <c r="K1238" s="36"/>
      <c r="L1238" s="36"/>
      <c r="M1238" s="36"/>
      <c r="N1238" s="36"/>
      <c r="O1238" s="36"/>
      <c r="P1238" s="36"/>
      <c r="Q1238" s="36"/>
      <c r="R1238" s="36"/>
      <c r="S1238" s="36"/>
      <c r="T1238" s="36"/>
      <c r="U1238" s="36"/>
      <c r="V1238" s="36"/>
      <c r="W1238" s="36"/>
      <c r="X1238" s="36"/>
    </row>
    <row r="1239" spans="1:24">
      <c r="A1239" s="16" t="s">
        <v>642</v>
      </c>
      <c r="B1239" s="16" t="s">
        <v>1031</v>
      </c>
      <c r="C1239" s="16">
        <v>1</v>
      </c>
      <c r="D1239" s="16" t="s">
        <v>880</v>
      </c>
      <c r="E1239" s="16">
        <v>1</v>
      </c>
      <c r="F1239">
        <f t="shared" ref="F1239:F1250" si="165" xml:space="preserve"> COUNTA(G1239:AJ1239)</f>
        <v>1</v>
      </c>
      <c r="G1239" s="36"/>
      <c r="H1239" s="36"/>
      <c r="I1239" s="36"/>
      <c r="J1239" s="36"/>
      <c r="K1239" s="36"/>
      <c r="L1239" s="43" t="s">
        <v>1299</v>
      </c>
      <c r="M1239" s="36"/>
      <c r="N1239" s="36"/>
      <c r="O1239" s="36"/>
      <c r="P1239" s="36"/>
      <c r="Q1239" s="36"/>
      <c r="R1239" s="36"/>
      <c r="S1239" s="36"/>
      <c r="T1239" s="36"/>
      <c r="U1239" s="36"/>
      <c r="V1239" s="36"/>
      <c r="W1239" s="36"/>
      <c r="X1239" s="36"/>
    </row>
    <row r="1240" spans="1:24">
      <c r="A1240" s="16" t="s">
        <v>642</v>
      </c>
      <c r="B1240" s="16" t="s">
        <v>1031</v>
      </c>
      <c r="C1240" s="16">
        <v>1</v>
      </c>
      <c r="D1240" s="16" t="s">
        <v>880</v>
      </c>
      <c r="E1240" s="16">
        <v>2</v>
      </c>
      <c r="F1240">
        <f t="shared" si="165"/>
        <v>1</v>
      </c>
      <c r="G1240" s="36"/>
      <c r="H1240" s="36"/>
      <c r="I1240" s="36"/>
      <c r="J1240" s="36"/>
      <c r="K1240" s="36"/>
      <c r="L1240" s="43" t="s">
        <v>1299</v>
      </c>
      <c r="M1240" s="36"/>
      <c r="N1240" s="36"/>
      <c r="O1240" s="36"/>
      <c r="P1240" s="36"/>
      <c r="Q1240" s="36"/>
      <c r="R1240" s="36"/>
      <c r="S1240" s="36"/>
      <c r="T1240" s="36"/>
      <c r="U1240" s="36"/>
      <c r="V1240" s="36"/>
      <c r="W1240" s="36"/>
      <c r="X1240" s="36"/>
    </row>
    <row r="1241" spans="1:24">
      <c r="A1241" s="16" t="s">
        <v>642</v>
      </c>
      <c r="B1241" s="16" t="s">
        <v>1031</v>
      </c>
      <c r="C1241" s="16">
        <v>1</v>
      </c>
      <c r="D1241" s="16" t="s">
        <v>880</v>
      </c>
      <c r="E1241" s="16">
        <v>3</v>
      </c>
      <c r="F1241">
        <f t="shared" si="165"/>
        <v>0</v>
      </c>
      <c r="G1241" s="36"/>
      <c r="H1241" s="36"/>
      <c r="I1241" s="36"/>
      <c r="J1241" s="36"/>
      <c r="K1241" s="36"/>
      <c r="L1241" s="36"/>
      <c r="M1241" s="36"/>
      <c r="N1241" s="36"/>
      <c r="O1241" s="36"/>
      <c r="P1241" s="36"/>
      <c r="Q1241" s="36"/>
      <c r="R1241" s="36"/>
      <c r="S1241" s="36"/>
      <c r="T1241" s="36"/>
      <c r="U1241" s="36"/>
      <c r="V1241" s="36"/>
      <c r="W1241" s="36"/>
      <c r="X1241" s="36"/>
    </row>
    <row r="1242" spans="1:24">
      <c r="A1242" s="16" t="s">
        <v>642</v>
      </c>
      <c r="B1242" s="16" t="s">
        <v>1031</v>
      </c>
      <c r="C1242" s="16">
        <v>1</v>
      </c>
      <c r="D1242" s="16" t="s">
        <v>880</v>
      </c>
      <c r="E1242" s="16">
        <v>4</v>
      </c>
      <c r="F1242">
        <f t="shared" si="165"/>
        <v>1</v>
      </c>
      <c r="G1242" s="36"/>
      <c r="H1242" s="36"/>
      <c r="I1242" s="36"/>
      <c r="J1242" s="36"/>
      <c r="K1242" s="36"/>
      <c r="L1242" s="43" t="s">
        <v>1299</v>
      </c>
      <c r="M1242" s="36"/>
      <c r="N1242" s="36"/>
      <c r="O1242" s="36"/>
      <c r="P1242" s="36"/>
      <c r="Q1242" s="36"/>
      <c r="R1242" s="36"/>
      <c r="S1242" s="36"/>
      <c r="T1242" s="36"/>
      <c r="U1242" s="36"/>
      <c r="V1242" s="36"/>
      <c r="W1242" s="36"/>
      <c r="X1242" s="36"/>
    </row>
    <row r="1243" spans="1:24">
      <c r="A1243" s="16" t="s">
        <v>642</v>
      </c>
      <c r="B1243" s="16" t="s">
        <v>1031</v>
      </c>
      <c r="C1243" s="16">
        <v>1</v>
      </c>
      <c r="D1243" s="16" t="s">
        <v>881</v>
      </c>
      <c r="E1243" s="16">
        <v>5</v>
      </c>
      <c r="F1243">
        <f t="shared" si="165"/>
        <v>1</v>
      </c>
      <c r="G1243" s="36"/>
      <c r="H1243" s="36"/>
      <c r="I1243" s="36"/>
      <c r="J1243" s="36"/>
      <c r="K1243" s="36"/>
      <c r="L1243" s="43" t="s">
        <v>1299</v>
      </c>
      <c r="M1243" s="36"/>
      <c r="N1243" s="36"/>
      <c r="O1243" s="36"/>
      <c r="P1243" s="36"/>
      <c r="Q1243" s="36"/>
      <c r="R1243" s="36"/>
      <c r="S1243" s="36"/>
      <c r="T1243" s="36"/>
      <c r="U1243" s="36"/>
      <c r="V1243" s="36"/>
      <c r="W1243" s="36"/>
      <c r="X1243" s="36"/>
    </row>
    <row r="1244" spans="1:24">
      <c r="A1244" s="16" t="s">
        <v>642</v>
      </c>
      <c r="B1244" s="16" t="s">
        <v>1031</v>
      </c>
      <c r="C1244" s="16">
        <v>1</v>
      </c>
      <c r="D1244" s="16" t="s">
        <v>882</v>
      </c>
      <c r="E1244" s="16">
        <v>6</v>
      </c>
      <c r="F1244">
        <f t="shared" si="165"/>
        <v>1</v>
      </c>
      <c r="G1244" s="36"/>
      <c r="H1244" s="36"/>
      <c r="I1244" s="36"/>
      <c r="J1244" s="36"/>
      <c r="K1244" s="36"/>
      <c r="L1244" s="43" t="s">
        <v>1299</v>
      </c>
      <c r="M1244" s="36"/>
      <c r="N1244" s="36"/>
      <c r="O1244" s="36"/>
      <c r="P1244" s="36"/>
      <c r="Q1244" s="36"/>
      <c r="R1244" s="36"/>
      <c r="S1244" s="36"/>
      <c r="T1244" s="36"/>
      <c r="U1244" s="36"/>
      <c r="V1244" s="36"/>
      <c r="W1244" s="36"/>
      <c r="X1244" s="36"/>
    </row>
    <row r="1245" spans="1:24">
      <c r="A1245" s="16"/>
      <c r="B1245" s="16"/>
      <c r="C1245" s="16"/>
      <c r="D1245" s="16"/>
      <c r="E1245" s="16"/>
      <c r="F1245">
        <f t="shared" si="165"/>
        <v>0</v>
      </c>
      <c r="G1245" s="36"/>
      <c r="H1245" s="36"/>
      <c r="I1245" s="36"/>
      <c r="J1245" s="36"/>
      <c r="K1245" s="36"/>
      <c r="L1245" s="36"/>
      <c r="M1245" s="36"/>
      <c r="N1245" s="36"/>
      <c r="O1245" s="36"/>
      <c r="P1245" s="36"/>
      <c r="Q1245" s="36"/>
      <c r="R1245" s="36"/>
      <c r="S1245" s="36"/>
      <c r="T1245" s="36"/>
      <c r="U1245" s="36"/>
      <c r="V1245" s="36"/>
      <c r="W1245" s="36"/>
      <c r="X1245" s="36"/>
    </row>
    <row r="1246" spans="1:24">
      <c r="A1246" s="16" t="s">
        <v>642</v>
      </c>
      <c r="B1246" s="16" t="s">
        <v>1037</v>
      </c>
      <c r="C1246" s="16">
        <v>3</v>
      </c>
      <c r="D1246" s="16">
        <v>0</v>
      </c>
      <c r="E1246" s="16"/>
      <c r="F1246">
        <f t="shared" si="165"/>
        <v>0</v>
      </c>
      <c r="G1246" s="36"/>
      <c r="H1246" s="36"/>
      <c r="I1246" s="36"/>
      <c r="J1246" s="36"/>
      <c r="K1246" s="36"/>
      <c r="L1246" s="36"/>
      <c r="M1246" s="36"/>
      <c r="N1246" s="36"/>
      <c r="O1246" s="36"/>
      <c r="P1246" s="36"/>
      <c r="Q1246" s="36"/>
      <c r="R1246" s="36"/>
      <c r="S1246" s="36"/>
      <c r="T1246" s="36"/>
      <c r="U1246" s="36"/>
      <c r="V1246" s="36"/>
      <c r="W1246" s="36"/>
      <c r="X1246" s="36"/>
    </row>
    <row r="1247" spans="1:24">
      <c r="A1247" s="16" t="s">
        <v>642</v>
      </c>
      <c r="B1247" s="16" t="s">
        <v>1037</v>
      </c>
      <c r="C1247" s="16">
        <v>1</v>
      </c>
      <c r="D1247" s="16" t="s">
        <v>880</v>
      </c>
      <c r="E1247" s="16">
        <v>1</v>
      </c>
      <c r="F1247">
        <f t="shared" si="165"/>
        <v>2</v>
      </c>
      <c r="G1247" s="36"/>
      <c r="H1247" s="36"/>
      <c r="I1247" s="36"/>
      <c r="J1247" s="36"/>
      <c r="K1247" s="43" t="s">
        <v>1299</v>
      </c>
      <c r="L1247" s="43" t="s">
        <v>1299</v>
      </c>
      <c r="M1247" s="36"/>
      <c r="N1247" s="36"/>
      <c r="O1247" s="36"/>
      <c r="P1247" s="36"/>
      <c r="Q1247" s="36"/>
      <c r="R1247" s="36"/>
      <c r="S1247" s="36"/>
      <c r="T1247" s="36"/>
      <c r="U1247" s="36"/>
      <c r="V1247" s="36"/>
      <c r="W1247" s="36"/>
      <c r="X1247" s="36"/>
    </row>
    <row r="1248" spans="1:24">
      <c r="A1248" s="16" t="s">
        <v>642</v>
      </c>
      <c r="B1248" s="16" t="s">
        <v>1037</v>
      </c>
      <c r="C1248" s="16">
        <v>1</v>
      </c>
      <c r="D1248" s="16" t="s">
        <v>880</v>
      </c>
      <c r="E1248" s="16">
        <v>2</v>
      </c>
      <c r="F1248">
        <f t="shared" si="165"/>
        <v>1</v>
      </c>
      <c r="G1248" s="36"/>
      <c r="H1248" s="36"/>
      <c r="I1248" s="36"/>
      <c r="J1248" s="36"/>
      <c r="K1248" s="36"/>
      <c r="L1248" s="43" t="s">
        <v>1299</v>
      </c>
      <c r="M1248" s="36"/>
      <c r="N1248" s="36"/>
      <c r="O1248" s="36"/>
      <c r="P1248" s="36"/>
      <c r="Q1248" s="36"/>
      <c r="R1248" s="36"/>
      <c r="S1248" s="36"/>
      <c r="T1248" s="36"/>
      <c r="U1248" s="36"/>
      <c r="V1248" s="36"/>
      <c r="W1248" s="36"/>
      <c r="X1248" s="36"/>
    </row>
    <row r="1249" spans="1:24">
      <c r="A1249" s="16" t="s">
        <v>642</v>
      </c>
      <c r="B1249" s="16" t="s">
        <v>1037</v>
      </c>
      <c r="C1249" s="16">
        <v>1</v>
      </c>
      <c r="D1249" s="16" t="s">
        <v>881</v>
      </c>
      <c r="E1249" s="16">
        <v>3</v>
      </c>
      <c r="F1249">
        <f t="shared" si="165"/>
        <v>1</v>
      </c>
      <c r="G1249" s="36"/>
      <c r="H1249" s="36"/>
      <c r="I1249" s="36"/>
      <c r="J1249" s="36"/>
      <c r="K1249" s="36"/>
      <c r="L1249" s="43" t="s">
        <v>1299</v>
      </c>
      <c r="M1249" s="36"/>
      <c r="N1249" s="36"/>
      <c r="O1249" s="36"/>
      <c r="P1249" s="36"/>
      <c r="Q1249" s="36"/>
      <c r="R1249" s="36"/>
      <c r="S1249" s="36"/>
      <c r="T1249" s="36"/>
      <c r="U1249" s="36"/>
      <c r="V1249" s="36"/>
      <c r="W1249" s="36"/>
      <c r="X1249" s="36"/>
    </row>
    <row r="1250" spans="1:24">
      <c r="A1250" s="16" t="s">
        <v>642</v>
      </c>
      <c r="B1250" s="16" t="s">
        <v>1037</v>
      </c>
      <c r="C1250" s="16">
        <v>1</v>
      </c>
      <c r="D1250" s="16" t="s">
        <v>882</v>
      </c>
      <c r="E1250" s="16">
        <v>4</v>
      </c>
      <c r="F1250">
        <f t="shared" si="165"/>
        <v>1</v>
      </c>
      <c r="G1250" s="36"/>
      <c r="H1250" s="36"/>
      <c r="I1250" s="36"/>
      <c r="J1250" s="36"/>
      <c r="K1250" s="36"/>
      <c r="L1250" s="43" t="s">
        <v>1299</v>
      </c>
      <c r="M1250" s="36"/>
      <c r="N1250" s="36"/>
      <c r="O1250" s="36"/>
      <c r="P1250" s="36"/>
      <c r="Q1250" s="36"/>
      <c r="R1250" s="36"/>
      <c r="S1250" s="36"/>
      <c r="T1250" s="36"/>
      <c r="U1250" s="36"/>
      <c r="V1250" s="36"/>
      <c r="W1250" s="36"/>
      <c r="X1250" s="36"/>
    </row>
    <row r="1251" spans="1:24">
      <c r="A1251" s="16"/>
      <c r="B1251" s="16"/>
      <c r="C1251" s="16"/>
      <c r="D1251" s="16"/>
      <c r="E1251" s="16"/>
      <c r="F1251">
        <f t="shared" ref="F1251:F1262" si="166" xml:space="preserve"> COUNTA(G1251:AJ1251)</f>
        <v>0</v>
      </c>
      <c r="G1251" s="36"/>
      <c r="H1251" s="36"/>
      <c r="I1251" s="36"/>
      <c r="J1251" s="36"/>
      <c r="K1251" s="36"/>
      <c r="L1251" s="36"/>
      <c r="M1251" s="36"/>
      <c r="N1251" s="36"/>
      <c r="O1251" s="36"/>
      <c r="P1251" s="36"/>
      <c r="Q1251" s="36"/>
      <c r="R1251" s="36"/>
      <c r="S1251" s="36"/>
      <c r="T1251" s="36"/>
      <c r="U1251" s="36"/>
      <c r="V1251" s="36"/>
      <c r="W1251" s="36"/>
      <c r="X1251" s="36"/>
    </row>
    <row r="1252" spans="1:24">
      <c r="A1252" s="16" t="s">
        <v>642</v>
      </c>
      <c r="B1252" s="16" t="s">
        <v>807</v>
      </c>
      <c r="C1252" s="16">
        <v>0</v>
      </c>
      <c r="D1252" s="16">
        <v>2</v>
      </c>
      <c r="E1252" s="16"/>
      <c r="F1252">
        <f t="shared" si="166"/>
        <v>0</v>
      </c>
      <c r="G1252" s="36"/>
      <c r="H1252" s="36"/>
      <c r="I1252" s="36"/>
      <c r="J1252" s="36"/>
      <c r="K1252" s="36"/>
      <c r="L1252" s="36"/>
      <c r="M1252" s="36"/>
      <c r="N1252" s="36"/>
      <c r="O1252" s="36"/>
      <c r="P1252" s="36"/>
      <c r="Q1252" s="36"/>
      <c r="R1252" s="36"/>
      <c r="S1252" s="36"/>
      <c r="T1252" s="36"/>
      <c r="U1252" s="36"/>
      <c r="V1252" s="36"/>
      <c r="W1252" s="36"/>
      <c r="X1252" s="36"/>
    </row>
    <row r="1253" spans="1:24">
      <c r="A1253" s="16" t="s">
        <v>642</v>
      </c>
      <c r="B1253" s="16" t="s">
        <v>807</v>
      </c>
      <c r="C1253" s="16">
        <v>2</v>
      </c>
      <c r="D1253" s="16" t="s">
        <v>880</v>
      </c>
      <c r="E1253" s="16">
        <v>1</v>
      </c>
      <c r="F1253">
        <f xml:space="preserve"> COUNTA(G1253:AJ1253)</f>
        <v>2</v>
      </c>
      <c r="G1253" s="36"/>
      <c r="H1253" s="36"/>
      <c r="I1253" s="36"/>
      <c r="J1253" s="36"/>
      <c r="K1253" s="36"/>
      <c r="L1253" s="43" t="s">
        <v>1299</v>
      </c>
      <c r="M1253" s="36"/>
      <c r="N1253" s="36"/>
      <c r="O1253" s="36"/>
      <c r="P1253" s="36"/>
      <c r="Q1253" s="36"/>
      <c r="R1253" s="36" t="s">
        <v>1299</v>
      </c>
      <c r="S1253" s="36"/>
      <c r="T1253" s="36"/>
      <c r="U1253" s="36"/>
      <c r="V1253" s="36"/>
      <c r="W1253" s="36"/>
      <c r="X1253" s="36"/>
    </row>
    <row r="1254" spans="1:24">
      <c r="A1254" s="16" t="s">
        <v>642</v>
      </c>
      <c r="B1254" s="16" t="s">
        <v>807</v>
      </c>
      <c r="C1254" s="16">
        <v>2</v>
      </c>
      <c r="D1254" s="16" t="s">
        <v>880</v>
      </c>
      <c r="E1254" s="16">
        <v>2</v>
      </c>
      <c r="F1254">
        <f xml:space="preserve"> COUNTA(G1254:AJ1254)</f>
        <v>2</v>
      </c>
      <c r="G1254" s="36"/>
      <c r="H1254" s="36"/>
      <c r="I1254" s="36"/>
      <c r="J1254" s="36"/>
      <c r="K1254" s="36"/>
      <c r="L1254" s="43" t="s">
        <v>1299</v>
      </c>
      <c r="M1254" s="36"/>
      <c r="N1254" s="36"/>
      <c r="O1254" s="36"/>
      <c r="P1254" s="36"/>
      <c r="Q1254" s="36"/>
      <c r="R1254" s="36" t="s">
        <v>1299</v>
      </c>
      <c r="S1254" s="36"/>
      <c r="T1254" s="36"/>
      <c r="U1254" s="36"/>
      <c r="V1254" s="36"/>
      <c r="W1254" s="36"/>
      <c r="X1254" s="36"/>
    </row>
    <row r="1255" spans="1:24">
      <c r="A1255" s="16" t="s">
        <v>642</v>
      </c>
      <c r="B1255" s="16" t="s">
        <v>807</v>
      </c>
      <c r="C1255" s="16">
        <v>2</v>
      </c>
      <c r="D1255" s="16" t="s">
        <v>881</v>
      </c>
      <c r="E1255" s="16">
        <v>3</v>
      </c>
      <c r="F1255">
        <f xml:space="preserve"> COUNTA(G1255:AJ1255)</f>
        <v>1</v>
      </c>
      <c r="G1255" s="36"/>
      <c r="H1255" s="36"/>
      <c r="I1255" s="36"/>
      <c r="J1255" s="36"/>
      <c r="K1255" s="36"/>
      <c r="L1255" s="43" t="s">
        <v>1299</v>
      </c>
      <c r="M1255" s="36"/>
      <c r="N1255" s="36"/>
      <c r="O1255" s="36"/>
      <c r="P1255" s="36"/>
      <c r="Q1255" s="36"/>
      <c r="R1255" s="36"/>
      <c r="S1255" s="36"/>
      <c r="T1255" s="36"/>
      <c r="U1255" s="36"/>
      <c r="V1255" s="36"/>
      <c r="W1255" s="36"/>
      <c r="X1255" s="36"/>
    </row>
    <row r="1256" spans="1:24">
      <c r="A1256" s="16" t="s">
        <v>642</v>
      </c>
      <c r="B1256" s="16" t="s">
        <v>807</v>
      </c>
      <c r="C1256" s="16">
        <v>2</v>
      </c>
      <c r="D1256" s="16" t="s">
        <v>882</v>
      </c>
      <c r="E1256" s="16">
        <v>4</v>
      </c>
      <c r="F1256">
        <f xml:space="preserve"> COUNTA(G1256:AJ1256)</f>
        <v>1</v>
      </c>
      <c r="G1256" s="36"/>
      <c r="H1256" s="36"/>
      <c r="I1256" s="36"/>
      <c r="J1256" s="36"/>
      <c r="K1256" s="36"/>
      <c r="L1256" s="43" t="s">
        <v>1299</v>
      </c>
      <c r="M1256" s="36"/>
      <c r="N1256" s="36"/>
      <c r="O1256" s="36"/>
      <c r="P1256" s="36"/>
      <c r="Q1256" s="36"/>
      <c r="R1256" s="36"/>
      <c r="S1256" s="36"/>
      <c r="T1256" s="36"/>
      <c r="U1256" s="36"/>
      <c r="V1256" s="36"/>
      <c r="W1256" s="36"/>
      <c r="X1256" s="36"/>
    </row>
    <row r="1257" spans="1:24">
      <c r="A1257" s="16"/>
      <c r="B1257" s="16"/>
      <c r="C1257" s="16"/>
      <c r="D1257" s="16"/>
      <c r="E1257" s="16"/>
      <c r="F1257">
        <f t="shared" si="166"/>
        <v>0</v>
      </c>
      <c r="G1257" s="36"/>
      <c r="H1257" s="36"/>
      <c r="I1257" s="36"/>
      <c r="J1257" s="36"/>
      <c r="K1257" s="36"/>
      <c r="L1257" s="36"/>
      <c r="M1257" s="36"/>
      <c r="N1257" s="36"/>
      <c r="O1257" s="36"/>
      <c r="P1257" s="36"/>
      <c r="Q1257" s="36"/>
      <c r="R1257" s="36"/>
      <c r="S1257" s="36"/>
      <c r="T1257" s="36"/>
      <c r="U1257" s="36"/>
      <c r="V1257" s="36"/>
      <c r="W1257" s="36"/>
      <c r="X1257" s="36"/>
    </row>
    <row r="1258" spans="1:24">
      <c r="A1258" s="16" t="s">
        <v>642</v>
      </c>
      <c r="B1258" s="16" t="s">
        <v>306</v>
      </c>
      <c r="C1258" s="16">
        <v>0</v>
      </c>
      <c r="D1258" s="16">
        <v>3</v>
      </c>
      <c r="E1258" s="16"/>
      <c r="F1258">
        <f t="shared" si="166"/>
        <v>0</v>
      </c>
      <c r="G1258" s="36"/>
      <c r="H1258" s="36"/>
      <c r="I1258" s="36"/>
      <c r="J1258" s="36"/>
      <c r="K1258" s="36"/>
      <c r="L1258" s="36"/>
      <c r="M1258" s="36"/>
      <c r="N1258" s="36"/>
      <c r="O1258" s="36"/>
      <c r="P1258" s="36"/>
      <c r="Q1258" s="36"/>
      <c r="R1258" s="36"/>
      <c r="S1258" s="36"/>
      <c r="T1258" s="36"/>
      <c r="U1258" s="36"/>
      <c r="V1258" s="36"/>
      <c r="W1258" s="36"/>
      <c r="X1258" s="36"/>
    </row>
    <row r="1259" spans="1:24">
      <c r="A1259" s="16" t="s">
        <v>642</v>
      </c>
      <c r="B1259" s="16" t="s">
        <v>306</v>
      </c>
      <c r="C1259" s="16">
        <v>2</v>
      </c>
      <c r="D1259" s="16" t="s">
        <v>880</v>
      </c>
      <c r="E1259" s="16">
        <v>1</v>
      </c>
      <c r="F1259">
        <f xml:space="preserve"> COUNTA(G1259:AJ1259)</f>
        <v>1</v>
      </c>
      <c r="G1259" s="36"/>
      <c r="H1259" s="36"/>
      <c r="I1259" s="36"/>
      <c r="J1259" s="36"/>
      <c r="K1259" s="36"/>
      <c r="L1259" s="43" t="s">
        <v>1299</v>
      </c>
      <c r="M1259" s="36"/>
      <c r="N1259" s="36"/>
      <c r="O1259" s="36"/>
      <c r="P1259" s="36"/>
      <c r="Q1259" s="36"/>
      <c r="R1259" s="36"/>
      <c r="S1259" s="36"/>
      <c r="T1259" s="36"/>
      <c r="U1259" s="36"/>
      <c r="V1259" s="36"/>
      <c r="W1259" s="36"/>
      <c r="X1259" s="36"/>
    </row>
    <row r="1260" spans="1:24">
      <c r="A1260" s="16" t="s">
        <v>642</v>
      </c>
      <c r="B1260" s="16" t="s">
        <v>306</v>
      </c>
      <c r="C1260" s="16">
        <v>2</v>
      </c>
      <c r="D1260" s="16" t="s">
        <v>880</v>
      </c>
      <c r="E1260" s="16">
        <v>2</v>
      </c>
      <c r="F1260">
        <f xml:space="preserve"> COUNTA(G1260:AJ1260)</f>
        <v>1</v>
      </c>
      <c r="G1260" s="36"/>
      <c r="H1260" s="36"/>
      <c r="I1260" s="36"/>
      <c r="J1260" s="36"/>
      <c r="K1260" s="36"/>
      <c r="L1260" s="43" t="s">
        <v>1299</v>
      </c>
      <c r="M1260" s="36"/>
      <c r="N1260" s="36"/>
      <c r="O1260" s="36"/>
      <c r="P1260" s="36"/>
      <c r="Q1260" s="36"/>
      <c r="R1260" s="36"/>
      <c r="S1260" s="36"/>
      <c r="T1260" s="36"/>
      <c r="U1260" s="36"/>
      <c r="V1260" s="36"/>
      <c r="W1260" s="36"/>
      <c r="X1260" s="36"/>
    </row>
    <row r="1261" spans="1:24">
      <c r="A1261" s="16" t="s">
        <v>642</v>
      </c>
      <c r="B1261" s="16" t="s">
        <v>306</v>
      </c>
      <c r="C1261" s="16">
        <v>2</v>
      </c>
      <c r="D1261" s="16" t="s">
        <v>882</v>
      </c>
      <c r="E1261" s="16">
        <v>3</v>
      </c>
      <c r="F1261">
        <f xml:space="preserve"> COUNTA(G1261:AJ1261)</f>
        <v>1</v>
      </c>
      <c r="G1261" s="36"/>
      <c r="H1261" s="36"/>
      <c r="I1261" s="36"/>
      <c r="J1261" s="36"/>
      <c r="K1261" s="36"/>
      <c r="L1261" s="43" t="s">
        <v>1299</v>
      </c>
      <c r="M1261" s="36"/>
      <c r="N1261" s="36"/>
      <c r="O1261" s="36"/>
      <c r="P1261" s="36"/>
      <c r="Q1261" s="36"/>
      <c r="R1261" s="36"/>
      <c r="S1261" s="36"/>
      <c r="T1261" s="36"/>
      <c r="U1261" s="36"/>
      <c r="V1261" s="36"/>
      <c r="W1261" s="36"/>
      <c r="X1261" s="36"/>
    </row>
    <row r="1262" spans="1:24">
      <c r="A1262" s="16"/>
      <c r="B1262" s="16"/>
      <c r="C1262" s="16"/>
      <c r="D1262" s="16"/>
      <c r="E1262" s="16"/>
      <c r="F1262">
        <f t="shared" si="166"/>
        <v>0</v>
      </c>
      <c r="G1262" s="36"/>
      <c r="H1262" s="36"/>
      <c r="I1262" s="36"/>
      <c r="J1262" s="36"/>
      <c r="K1262" s="36"/>
      <c r="L1262" s="36"/>
      <c r="M1262" s="36"/>
      <c r="N1262" s="36"/>
      <c r="O1262" s="36"/>
      <c r="P1262" s="36"/>
      <c r="Q1262" s="36"/>
      <c r="R1262" s="36"/>
      <c r="S1262" s="36"/>
      <c r="T1262" s="36"/>
      <c r="U1262" s="36"/>
      <c r="V1262" s="36"/>
      <c r="W1262" s="36"/>
      <c r="X1262" s="36"/>
    </row>
    <row r="1263" spans="1:24">
      <c r="A1263" s="16" t="s">
        <v>642</v>
      </c>
      <c r="B1263" s="16" t="s">
        <v>699</v>
      </c>
      <c r="C1263" s="16">
        <v>0</v>
      </c>
      <c r="D1263" s="16">
        <v>2</v>
      </c>
      <c r="E1263" s="16"/>
      <c r="F1263">
        <f t="shared" ref="F1263" si="167" xml:space="preserve"> COUNTA(G1263:AJ1263)</f>
        <v>0</v>
      </c>
      <c r="G1263" s="36"/>
      <c r="H1263" s="36"/>
      <c r="I1263" s="36"/>
      <c r="J1263" s="36"/>
      <c r="K1263" s="36"/>
      <c r="L1263" s="36"/>
      <c r="M1263" s="36"/>
      <c r="N1263" s="36"/>
      <c r="O1263" s="36"/>
      <c r="P1263" s="36"/>
      <c r="Q1263" s="36"/>
      <c r="R1263" s="36"/>
      <c r="S1263" s="36"/>
      <c r="T1263" s="36"/>
      <c r="U1263" s="36"/>
      <c r="V1263" s="36"/>
      <c r="W1263" s="36"/>
      <c r="X1263" s="36"/>
    </row>
    <row r="1264" spans="1:24">
      <c r="A1264" s="16" t="s">
        <v>642</v>
      </c>
      <c r="B1264" s="16" t="s">
        <v>699</v>
      </c>
      <c r="C1264" s="16">
        <v>2</v>
      </c>
      <c r="D1264" s="16" t="s">
        <v>880</v>
      </c>
      <c r="E1264" s="16">
        <v>1</v>
      </c>
      <c r="F1264">
        <f xml:space="preserve"> COUNTA(G1264:AJ1264)</f>
        <v>2</v>
      </c>
      <c r="G1264" s="36"/>
      <c r="H1264" s="36"/>
      <c r="I1264" s="36"/>
      <c r="J1264" s="36"/>
      <c r="K1264" s="36"/>
      <c r="L1264" s="43" t="s">
        <v>1299</v>
      </c>
      <c r="M1264" s="36"/>
      <c r="N1264" s="36"/>
      <c r="O1264" s="36"/>
      <c r="P1264" s="36"/>
      <c r="Q1264" s="36"/>
      <c r="R1264" s="36"/>
      <c r="S1264" s="36"/>
      <c r="T1264" s="36"/>
      <c r="U1264" s="43" t="s">
        <v>1299</v>
      </c>
      <c r="V1264" s="36"/>
      <c r="W1264" s="36"/>
      <c r="X1264" s="36"/>
    </row>
    <row r="1265" spans="1:24">
      <c r="A1265" s="16" t="s">
        <v>642</v>
      </c>
      <c r="B1265" s="16" t="s">
        <v>699</v>
      </c>
      <c r="C1265" s="16">
        <v>2</v>
      </c>
      <c r="D1265" s="16" t="s">
        <v>880</v>
      </c>
      <c r="E1265" s="16">
        <v>2</v>
      </c>
      <c r="F1265">
        <f xml:space="preserve"> COUNTA(G1265:AJ1265)</f>
        <v>1</v>
      </c>
      <c r="G1265" s="36"/>
      <c r="H1265" s="36"/>
      <c r="I1265" s="36"/>
      <c r="J1265" s="36"/>
      <c r="K1265" s="36"/>
      <c r="L1265" s="43" t="s">
        <v>1299</v>
      </c>
      <c r="M1265" s="36"/>
      <c r="N1265" s="36"/>
      <c r="O1265" s="36"/>
      <c r="P1265" s="36"/>
      <c r="Q1265" s="36"/>
      <c r="R1265" s="36"/>
      <c r="S1265" s="36"/>
      <c r="T1265" s="36"/>
      <c r="U1265" s="36"/>
      <c r="V1265" s="36"/>
      <c r="W1265" s="36"/>
      <c r="X1265" s="36"/>
    </row>
    <row r="1266" spans="1:24">
      <c r="A1266" s="16" t="s">
        <v>642</v>
      </c>
      <c r="B1266" s="16" t="s">
        <v>699</v>
      </c>
      <c r="C1266" s="16">
        <v>2</v>
      </c>
      <c r="D1266" s="16" t="s">
        <v>882</v>
      </c>
      <c r="E1266" s="16">
        <v>3</v>
      </c>
      <c r="F1266">
        <f xml:space="preserve"> COUNTA(G1266:AJ1266)</f>
        <v>0</v>
      </c>
      <c r="G1266" s="36"/>
      <c r="H1266" s="36"/>
      <c r="I1266" s="36"/>
      <c r="J1266" s="36"/>
      <c r="K1266" s="36"/>
      <c r="L1266" s="36"/>
      <c r="M1266" s="36"/>
      <c r="N1266" s="36"/>
      <c r="O1266" s="36"/>
      <c r="P1266" s="36"/>
      <c r="Q1266" s="36"/>
      <c r="R1266" s="36"/>
      <c r="S1266" s="36"/>
      <c r="T1266" s="36"/>
      <c r="U1266" s="36"/>
      <c r="V1266" s="36"/>
      <c r="W1266" s="36"/>
      <c r="X1266" s="36"/>
    </row>
    <row r="1267" spans="1:24">
      <c r="A1267" s="16"/>
      <c r="B1267" s="16"/>
      <c r="C1267" s="16"/>
      <c r="D1267" s="16"/>
      <c r="E1267" s="16"/>
      <c r="F1267">
        <f t="shared" ref="F1267:F1275" si="168" xml:space="preserve"> COUNTA(G1267:AJ1267)</f>
        <v>0</v>
      </c>
      <c r="G1267" s="36"/>
      <c r="H1267" s="36"/>
      <c r="I1267" s="36"/>
      <c r="J1267" s="36"/>
      <c r="K1267" s="36"/>
      <c r="L1267" s="36"/>
      <c r="M1267" s="36"/>
      <c r="N1267" s="36"/>
      <c r="O1267" s="36"/>
      <c r="P1267" s="36"/>
      <c r="Q1267" s="36"/>
      <c r="R1267" s="36"/>
      <c r="S1267" s="36"/>
      <c r="T1267" s="36"/>
      <c r="U1267" s="36"/>
      <c r="V1267" s="36"/>
      <c r="W1267" s="36"/>
      <c r="X1267" s="36"/>
    </row>
    <row r="1268" spans="1:24">
      <c r="A1268" s="16" t="s">
        <v>642</v>
      </c>
      <c r="B1268" s="16" t="s">
        <v>655</v>
      </c>
      <c r="C1268" s="16">
        <v>0</v>
      </c>
      <c r="D1268" s="16">
        <v>2</v>
      </c>
      <c r="E1268" s="16"/>
      <c r="F1268">
        <f t="shared" si="168"/>
        <v>0</v>
      </c>
      <c r="G1268" s="36"/>
      <c r="H1268" s="36"/>
      <c r="I1268" s="36"/>
      <c r="J1268" s="36"/>
      <c r="K1268" s="36"/>
      <c r="L1268" s="36"/>
      <c r="M1268" s="36"/>
      <c r="N1268" s="36"/>
      <c r="O1268" s="36"/>
      <c r="P1268" s="36"/>
      <c r="Q1268" s="36"/>
      <c r="R1268" s="36"/>
      <c r="S1268" s="36"/>
      <c r="T1268" s="36"/>
      <c r="U1268" s="36"/>
      <c r="V1268" s="36"/>
      <c r="W1268" s="36"/>
      <c r="X1268" s="36"/>
    </row>
    <row r="1269" spans="1:24">
      <c r="A1269" s="16" t="s">
        <v>642</v>
      </c>
      <c r="B1269" s="16" t="s">
        <v>655</v>
      </c>
      <c r="C1269" s="16">
        <v>2</v>
      </c>
      <c r="D1269" s="16" t="s">
        <v>880</v>
      </c>
      <c r="E1269" s="16">
        <v>1</v>
      </c>
      <c r="F1269">
        <f xml:space="preserve"> COUNTA(G1269:AJ1269)</f>
        <v>0</v>
      </c>
      <c r="G1269" s="36"/>
      <c r="H1269" s="36"/>
      <c r="I1269" s="36"/>
      <c r="J1269" s="36"/>
      <c r="K1269" s="36"/>
      <c r="L1269" s="36"/>
      <c r="M1269" s="36"/>
      <c r="N1269" s="36"/>
      <c r="O1269" s="36"/>
      <c r="P1269" s="36"/>
      <c r="Q1269" s="36"/>
      <c r="R1269" s="36"/>
      <c r="S1269" s="36"/>
      <c r="T1269" s="36"/>
      <c r="U1269" s="36"/>
      <c r="V1269" s="36"/>
      <c r="W1269" s="36"/>
      <c r="X1269" s="36"/>
    </row>
    <row r="1270" spans="1:24">
      <c r="A1270" s="16" t="s">
        <v>642</v>
      </c>
      <c r="B1270" s="16" t="s">
        <v>655</v>
      </c>
      <c r="C1270" s="16">
        <v>2</v>
      </c>
      <c r="D1270" s="16" t="s">
        <v>880</v>
      </c>
      <c r="E1270" s="16">
        <v>2</v>
      </c>
      <c r="F1270">
        <f xml:space="preserve"> COUNTA(G1270:AJ1270)</f>
        <v>1</v>
      </c>
      <c r="G1270" s="36"/>
      <c r="H1270" s="36"/>
      <c r="I1270" s="36"/>
      <c r="J1270" s="36"/>
      <c r="K1270" s="36"/>
      <c r="L1270" s="36"/>
      <c r="M1270" s="36"/>
      <c r="N1270" s="36"/>
      <c r="O1270" s="36"/>
      <c r="P1270" s="36"/>
      <c r="Q1270" s="36"/>
      <c r="R1270" s="36" t="s">
        <v>1299</v>
      </c>
      <c r="S1270" s="36"/>
      <c r="T1270" s="36"/>
      <c r="U1270" s="36"/>
      <c r="V1270" s="36"/>
      <c r="W1270" s="36"/>
      <c r="X1270" s="36"/>
    </row>
    <row r="1271" spans="1:24">
      <c r="A1271" s="16" t="s">
        <v>642</v>
      </c>
      <c r="B1271" s="16" t="s">
        <v>655</v>
      </c>
      <c r="C1271" s="16">
        <v>2</v>
      </c>
      <c r="D1271" s="16" t="s">
        <v>880</v>
      </c>
      <c r="E1271" s="16">
        <v>3</v>
      </c>
      <c r="F1271">
        <f xml:space="preserve"> COUNTA(G1271:AJ1271)</f>
        <v>0</v>
      </c>
      <c r="G1271" s="36"/>
      <c r="H1271" s="36"/>
      <c r="I1271" s="36"/>
      <c r="J1271" s="36"/>
      <c r="K1271" s="36"/>
      <c r="L1271" s="36"/>
      <c r="M1271" s="36"/>
      <c r="N1271" s="36"/>
      <c r="O1271" s="36"/>
      <c r="P1271" s="36"/>
      <c r="Q1271" s="36"/>
      <c r="R1271" s="36"/>
      <c r="S1271" s="36"/>
      <c r="T1271" s="36"/>
      <c r="U1271" s="36"/>
      <c r="V1271" s="36"/>
      <c r="W1271" s="36"/>
      <c r="X1271" s="36"/>
    </row>
    <row r="1272" spans="1:24">
      <c r="A1272" s="16" t="s">
        <v>642</v>
      </c>
      <c r="B1272" s="16" t="s">
        <v>655</v>
      </c>
      <c r="C1272" s="16">
        <v>2</v>
      </c>
      <c r="D1272" s="16" t="s">
        <v>881</v>
      </c>
      <c r="E1272" s="16">
        <v>4</v>
      </c>
      <c r="F1272">
        <f xml:space="preserve"> COUNTA(G1272:AJ1272)</f>
        <v>1</v>
      </c>
      <c r="G1272" s="36"/>
      <c r="H1272" s="36"/>
      <c r="I1272" s="36"/>
      <c r="J1272" s="36"/>
      <c r="K1272" s="43" t="s">
        <v>1299</v>
      </c>
      <c r="L1272" s="36"/>
      <c r="M1272" s="36"/>
      <c r="N1272" s="36"/>
      <c r="O1272" s="36"/>
      <c r="P1272" s="36"/>
      <c r="Q1272" s="36"/>
      <c r="R1272" s="36"/>
      <c r="S1272" s="36"/>
      <c r="T1272" s="36"/>
      <c r="U1272" s="36"/>
      <c r="V1272" s="36"/>
      <c r="W1272" s="36"/>
      <c r="X1272" s="36"/>
    </row>
    <row r="1273" spans="1:24">
      <c r="A1273" s="16" t="s">
        <v>642</v>
      </c>
      <c r="B1273" s="16" t="s">
        <v>655</v>
      </c>
      <c r="C1273" s="16">
        <v>2</v>
      </c>
      <c r="D1273" s="16" t="s">
        <v>882</v>
      </c>
      <c r="E1273" s="16">
        <v>5</v>
      </c>
      <c r="F1273">
        <f xml:space="preserve"> COUNTA(G1273:AJ1273)</f>
        <v>0</v>
      </c>
      <c r="G1273" s="36"/>
      <c r="H1273" s="36"/>
      <c r="I1273" s="36"/>
      <c r="J1273" s="36"/>
      <c r="K1273" s="36"/>
      <c r="L1273" s="36"/>
      <c r="M1273" s="36"/>
      <c r="N1273" s="36"/>
      <c r="O1273" s="36"/>
      <c r="P1273" s="36"/>
      <c r="Q1273" s="36"/>
      <c r="R1273" s="36"/>
      <c r="S1273" s="36"/>
      <c r="T1273" s="36"/>
      <c r="U1273" s="36"/>
      <c r="V1273" s="36"/>
      <c r="W1273" s="36"/>
      <c r="X1273" s="36"/>
    </row>
    <row r="1274" spans="1:24">
      <c r="A1274" s="16"/>
      <c r="B1274" s="16"/>
      <c r="C1274" s="16"/>
      <c r="D1274" s="16"/>
      <c r="E1274" s="16"/>
      <c r="F1274">
        <f t="shared" si="168"/>
        <v>0</v>
      </c>
      <c r="G1274" s="36"/>
      <c r="H1274" s="36"/>
      <c r="I1274" s="36"/>
      <c r="J1274" s="36"/>
      <c r="K1274" s="36"/>
      <c r="L1274" s="36"/>
      <c r="M1274" s="36"/>
      <c r="N1274" s="36"/>
      <c r="O1274" s="36"/>
      <c r="P1274" s="36"/>
      <c r="Q1274" s="36"/>
      <c r="R1274" s="36"/>
      <c r="S1274" s="36"/>
      <c r="T1274" s="36"/>
      <c r="U1274" s="36"/>
      <c r="V1274" s="36"/>
      <c r="W1274" s="36"/>
      <c r="X1274" s="36"/>
    </row>
    <row r="1275" spans="1:24">
      <c r="A1275" s="16" t="s">
        <v>642</v>
      </c>
      <c r="B1275" s="16" t="s">
        <v>1058</v>
      </c>
      <c r="C1275" s="16">
        <v>0</v>
      </c>
      <c r="D1275" s="16">
        <v>0</v>
      </c>
      <c r="E1275" s="16"/>
      <c r="F1275">
        <f t="shared" si="168"/>
        <v>0</v>
      </c>
      <c r="G1275" s="36"/>
      <c r="H1275" s="36"/>
      <c r="I1275" s="36"/>
      <c r="J1275" s="36"/>
      <c r="K1275" s="36"/>
      <c r="L1275" s="36"/>
      <c r="M1275" s="36"/>
      <c r="N1275" s="36"/>
      <c r="O1275" s="36"/>
      <c r="P1275" s="36"/>
      <c r="Q1275" s="36"/>
      <c r="R1275" s="36"/>
      <c r="S1275" s="36"/>
      <c r="T1275" s="36"/>
      <c r="U1275" s="36"/>
      <c r="V1275" s="36"/>
      <c r="W1275" s="36"/>
      <c r="X1275" s="36"/>
    </row>
    <row r="1276" spans="1:24">
      <c r="A1276" s="16" t="s">
        <v>642</v>
      </c>
      <c r="B1276" s="16" t="s">
        <v>1058</v>
      </c>
      <c r="C1276" s="16">
        <v>3</v>
      </c>
      <c r="D1276" s="16" t="s">
        <v>880</v>
      </c>
      <c r="E1276" s="16">
        <v>1</v>
      </c>
      <c r="F1276">
        <f xml:space="preserve"> COUNTA(G1276:AJ1276)</f>
        <v>1</v>
      </c>
      <c r="G1276" s="36"/>
      <c r="H1276" s="36"/>
      <c r="I1276" s="36"/>
      <c r="J1276" s="36"/>
      <c r="K1276" s="36"/>
      <c r="L1276" s="43" t="s">
        <v>1299</v>
      </c>
      <c r="M1276" s="36"/>
      <c r="N1276" s="36"/>
      <c r="O1276" s="36"/>
      <c r="P1276" s="36"/>
      <c r="Q1276" s="36"/>
      <c r="R1276" s="36"/>
      <c r="S1276" s="36"/>
      <c r="T1276" s="36"/>
      <c r="U1276" s="36"/>
      <c r="V1276" s="36"/>
      <c r="W1276" s="36"/>
      <c r="X1276" s="36"/>
    </row>
    <row r="1277" spans="1:24">
      <c r="A1277" s="16" t="s">
        <v>642</v>
      </c>
      <c r="B1277" s="16" t="s">
        <v>1058</v>
      </c>
      <c r="C1277" s="16">
        <v>3</v>
      </c>
      <c r="D1277" s="16" t="s">
        <v>880</v>
      </c>
      <c r="E1277" s="16">
        <v>2</v>
      </c>
      <c r="F1277">
        <f xml:space="preserve"> COUNTA(G1277:AJ1277)</f>
        <v>1</v>
      </c>
      <c r="G1277" s="36"/>
      <c r="H1277" s="36"/>
      <c r="I1277" s="36"/>
      <c r="J1277" s="36"/>
      <c r="K1277" s="36"/>
      <c r="L1277" s="43" t="s">
        <v>1299</v>
      </c>
      <c r="M1277" s="36"/>
      <c r="N1277" s="36"/>
      <c r="O1277" s="36"/>
      <c r="P1277" s="36"/>
      <c r="Q1277" s="36"/>
      <c r="R1277" s="36"/>
      <c r="S1277" s="36"/>
      <c r="T1277" s="36"/>
      <c r="U1277" s="36"/>
      <c r="V1277" s="36"/>
      <c r="W1277" s="36"/>
      <c r="X1277" s="36"/>
    </row>
    <row r="1278" spans="1:24">
      <c r="A1278" s="16" t="s">
        <v>642</v>
      </c>
      <c r="B1278" s="16" t="s">
        <v>1058</v>
      </c>
      <c r="C1278" s="16">
        <v>3</v>
      </c>
      <c r="D1278" s="16" t="s">
        <v>881</v>
      </c>
      <c r="E1278" s="16">
        <v>3</v>
      </c>
      <c r="F1278">
        <f xml:space="preserve"> COUNTA(G1278:AJ1278)</f>
        <v>0</v>
      </c>
      <c r="G1278" s="36"/>
      <c r="H1278" s="36"/>
      <c r="I1278" s="36"/>
      <c r="J1278" s="36"/>
      <c r="K1278" s="36"/>
      <c r="L1278" s="36"/>
      <c r="M1278" s="36"/>
      <c r="N1278" s="36"/>
      <c r="O1278" s="36"/>
      <c r="P1278" s="36"/>
      <c r="Q1278" s="36"/>
      <c r="R1278" s="36"/>
      <c r="S1278" s="36"/>
      <c r="T1278" s="36"/>
      <c r="U1278" s="36"/>
      <c r="V1278" s="36"/>
      <c r="W1278" s="36"/>
      <c r="X1278" s="36"/>
    </row>
    <row r="1279" spans="1:24">
      <c r="A1279" s="16" t="s">
        <v>642</v>
      </c>
      <c r="B1279" s="16" t="s">
        <v>1058</v>
      </c>
      <c r="C1279" s="16">
        <v>3</v>
      </c>
      <c r="D1279" s="16" t="s">
        <v>882</v>
      </c>
      <c r="E1279" s="16">
        <v>4</v>
      </c>
      <c r="F1279">
        <f xml:space="preserve"> COUNTA(G1279:AJ1279)</f>
        <v>1</v>
      </c>
      <c r="G1279" s="36"/>
      <c r="H1279" s="36"/>
      <c r="I1279" s="36"/>
      <c r="J1279" s="36"/>
      <c r="K1279" s="36"/>
      <c r="L1279" s="43" t="s">
        <v>1299</v>
      </c>
      <c r="M1279" s="36"/>
      <c r="N1279" s="36"/>
      <c r="O1279" s="36"/>
      <c r="P1279" s="36"/>
      <c r="Q1279" s="36"/>
      <c r="R1279" s="36"/>
      <c r="S1279" s="36"/>
      <c r="T1279" s="36"/>
      <c r="U1279" s="36"/>
      <c r="V1279" s="36"/>
      <c r="W1279" s="36"/>
      <c r="X1279" s="36"/>
    </row>
    <row r="1280" spans="1:24">
      <c r="A1280" s="16"/>
      <c r="B1280" s="16"/>
      <c r="C1280" s="16"/>
      <c r="D1280" s="16"/>
      <c r="E1280" s="16"/>
      <c r="F1280">
        <f t="shared" ref="F1280:F1281" si="169" xml:space="preserve"> COUNTA(G1280:AJ1280)</f>
        <v>0</v>
      </c>
      <c r="G1280" s="36"/>
      <c r="H1280" s="36"/>
      <c r="I1280" s="36"/>
      <c r="J1280" s="36"/>
      <c r="K1280" s="36"/>
      <c r="L1280" s="36"/>
      <c r="M1280" s="36"/>
      <c r="N1280" s="36"/>
      <c r="O1280" s="36"/>
      <c r="P1280" s="36"/>
      <c r="Q1280" s="36"/>
      <c r="R1280" s="36"/>
      <c r="S1280" s="36"/>
      <c r="T1280" s="36"/>
      <c r="U1280" s="36"/>
      <c r="V1280" s="36"/>
      <c r="W1280" s="36"/>
      <c r="X1280" s="36"/>
    </row>
    <row r="1281" spans="1:24">
      <c r="A1281" s="16" t="s">
        <v>645</v>
      </c>
      <c r="B1281" s="16" t="s">
        <v>639</v>
      </c>
      <c r="C1281" s="16">
        <v>1</v>
      </c>
      <c r="D1281" s="16">
        <v>2</v>
      </c>
      <c r="E1281" s="16"/>
      <c r="F1281">
        <f t="shared" si="169"/>
        <v>0</v>
      </c>
      <c r="G1281" s="36"/>
      <c r="H1281" s="36"/>
      <c r="I1281" s="36"/>
      <c r="J1281" s="36"/>
      <c r="K1281" s="36"/>
      <c r="L1281" s="36"/>
      <c r="M1281" s="36"/>
      <c r="N1281" s="36"/>
      <c r="O1281" s="36"/>
      <c r="P1281" s="36"/>
      <c r="Q1281" s="36"/>
      <c r="R1281" s="36"/>
      <c r="S1281" s="36"/>
      <c r="T1281" s="36"/>
      <c r="U1281" s="36"/>
      <c r="V1281" s="36"/>
      <c r="W1281" s="36"/>
      <c r="X1281" s="36"/>
    </row>
    <row r="1282" spans="1:24">
      <c r="A1282" s="16" t="s">
        <v>645</v>
      </c>
      <c r="B1282" s="16" t="s">
        <v>639</v>
      </c>
      <c r="C1282" s="16">
        <v>1</v>
      </c>
      <c r="D1282" s="16" t="s">
        <v>880</v>
      </c>
      <c r="E1282" s="16">
        <v>1</v>
      </c>
      <c r="F1282">
        <f t="shared" ref="F1282:F1290" si="170" xml:space="preserve"> COUNTA(G1282:AJ1282)</f>
        <v>4</v>
      </c>
      <c r="G1282" s="43" t="s">
        <v>1299</v>
      </c>
      <c r="H1282" s="43" t="s">
        <v>1299</v>
      </c>
      <c r="I1282" s="43" t="s">
        <v>1299</v>
      </c>
      <c r="J1282" s="36"/>
      <c r="K1282" s="36"/>
      <c r="L1282" s="36"/>
      <c r="M1282" s="36"/>
      <c r="N1282" s="36"/>
      <c r="O1282" s="36"/>
      <c r="P1282" s="36"/>
      <c r="Q1282" s="36"/>
      <c r="R1282" s="36"/>
      <c r="S1282" s="36"/>
      <c r="T1282" s="36"/>
      <c r="U1282" s="43" t="s">
        <v>1299</v>
      </c>
      <c r="V1282" s="36"/>
      <c r="W1282" s="36"/>
      <c r="X1282" s="36"/>
    </row>
    <row r="1283" spans="1:24">
      <c r="A1283" s="16" t="s">
        <v>645</v>
      </c>
      <c r="B1283" s="16" t="s">
        <v>639</v>
      </c>
      <c r="C1283" s="16">
        <v>1</v>
      </c>
      <c r="D1283" s="16" t="s">
        <v>880</v>
      </c>
      <c r="E1283" s="16">
        <v>2</v>
      </c>
      <c r="F1283">
        <f t="shared" si="170"/>
        <v>3</v>
      </c>
      <c r="G1283" s="36"/>
      <c r="H1283" s="36"/>
      <c r="I1283" s="36"/>
      <c r="J1283" s="36"/>
      <c r="K1283" s="36"/>
      <c r="L1283" s="36"/>
      <c r="M1283" s="36"/>
      <c r="N1283" s="36"/>
      <c r="O1283" s="43" t="s">
        <v>1299</v>
      </c>
      <c r="P1283" s="43" t="s">
        <v>1299</v>
      </c>
      <c r="Q1283" s="36"/>
      <c r="R1283" s="36"/>
      <c r="S1283" s="36"/>
      <c r="T1283" s="36"/>
      <c r="U1283" s="36"/>
      <c r="V1283" s="36"/>
      <c r="W1283" s="43" t="s">
        <v>1299</v>
      </c>
      <c r="X1283" s="36"/>
    </row>
    <row r="1284" spans="1:24">
      <c r="A1284" s="16" t="s">
        <v>645</v>
      </c>
      <c r="B1284" s="16" t="s">
        <v>639</v>
      </c>
      <c r="C1284" s="16">
        <v>1</v>
      </c>
      <c r="D1284" s="16" t="s">
        <v>880</v>
      </c>
      <c r="E1284" s="16">
        <v>3</v>
      </c>
      <c r="F1284">
        <f t="shared" si="170"/>
        <v>1</v>
      </c>
      <c r="G1284" s="36"/>
      <c r="H1284" s="36"/>
      <c r="I1284" s="36"/>
      <c r="J1284" s="36"/>
      <c r="K1284" s="36"/>
      <c r="L1284" s="36"/>
      <c r="M1284" s="36"/>
      <c r="N1284" s="36"/>
      <c r="O1284" s="36"/>
      <c r="P1284" s="36"/>
      <c r="Q1284" s="36"/>
      <c r="R1284" s="36"/>
      <c r="S1284" s="36"/>
      <c r="T1284" s="36"/>
      <c r="U1284" s="43" t="s">
        <v>1299</v>
      </c>
      <c r="V1284" s="36"/>
      <c r="W1284" s="36"/>
      <c r="X1284" s="36"/>
    </row>
    <row r="1285" spans="1:24">
      <c r="A1285" s="16" t="s">
        <v>645</v>
      </c>
      <c r="B1285" s="16" t="s">
        <v>639</v>
      </c>
      <c r="C1285" s="16">
        <v>1</v>
      </c>
      <c r="D1285" s="16" t="s">
        <v>882</v>
      </c>
      <c r="E1285" s="16">
        <v>4</v>
      </c>
      <c r="F1285">
        <f t="shared" si="170"/>
        <v>0</v>
      </c>
      <c r="G1285" s="36"/>
      <c r="H1285" s="36"/>
      <c r="I1285" s="36"/>
      <c r="J1285" s="36"/>
      <c r="K1285" s="36"/>
      <c r="L1285" s="36"/>
      <c r="M1285" s="36"/>
      <c r="N1285" s="36"/>
      <c r="O1285" s="36"/>
      <c r="P1285" s="36"/>
      <c r="Q1285" s="36"/>
      <c r="R1285" s="36"/>
      <c r="S1285" s="36"/>
      <c r="T1285" s="36"/>
      <c r="U1285" s="36"/>
      <c r="V1285" s="36"/>
      <c r="W1285" s="36"/>
      <c r="X1285" s="36"/>
    </row>
    <row r="1286" spans="1:24">
      <c r="A1286" s="16" t="s">
        <v>645</v>
      </c>
      <c r="B1286" s="16" t="s">
        <v>639</v>
      </c>
      <c r="C1286" s="16">
        <v>1</v>
      </c>
      <c r="D1286" s="16" t="s">
        <v>881</v>
      </c>
      <c r="E1286" s="16">
        <v>5</v>
      </c>
      <c r="F1286">
        <f t="shared" si="170"/>
        <v>1</v>
      </c>
      <c r="G1286" s="36"/>
      <c r="H1286" s="36"/>
      <c r="I1286" s="36"/>
      <c r="J1286" s="36"/>
      <c r="K1286" s="36"/>
      <c r="L1286" s="36"/>
      <c r="M1286" s="36"/>
      <c r="N1286" s="36"/>
      <c r="O1286" s="36"/>
      <c r="P1286" s="36"/>
      <c r="Q1286" s="36"/>
      <c r="R1286" s="36"/>
      <c r="S1286" s="36"/>
      <c r="T1286" s="36"/>
      <c r="U1286" s="43" t="s">
        <v>1300</v>
      </c>
      <c r="V1286" s="36"/>
      <c r="W1286" s="36"/>
      <c r="X1286" s="36"/>
    </row>
    <row r="1287" spans="1:24">
      <c r="A1287" s="16" t="s">
        <v>645</v>
      </c>
      <c r="B1287" s="16" t="s">
        <v>639</v>
      </c>
      <c r="C1287" s="16">
        <v>2</v>
      </c>
      <c r="D1287" s="16" t="s">
        <v>880</v>
      </c>
      <c r="E1287" s="16">
        <v>6</v>
      </c>
      <c r="F1287">
        <f t="shared" si="170"/>
        <v>0</v>
      </c>
      <c r="G1287" s="36"/>
      <c r="H1287" s="36"/>
      <c r="I1287" s="36"/>
      <c r="J1287" s="36"/>
      <c r="K1287" s="36"/>
      <c r="L1287" s="36"/>
      <c r="M1287" s="36"/>
      <c r="N1287" s="36"/>
      <c r="O1287" s="36"/>
      <c r="P1287" s="36"/>
      <c r="Q1287" s="36"/>
      <c r="R1287" s="36"/>
      <c r="S1287" s="36"/>
      <c r="T1287" s="36"/>
      <c r="U1287" s="36"/>
      <c r="V1287" s="36"/>
      <c r="W1287" s="36"/>
      <c r="X1287" s="36"/>
    </row>
    <row r="1288" spans="1:24">
      <c r="A1288" s="16" t="s">
        <v>645</v>
      </c>
      <c r="B1288" s="16" t="s">
        <v>639</v>
      </c>
      <c r="C1288" s="16">
        <v>2</v>
      </c>
      <c r="D1288" s="16" t="s">
        <v>882</v>
      </c>
      <c r="E1288" s="16">
        <v>7</v>
      </c>
      <c r="F1288">
        <f t="shared" si="170"/>
        <v>0</v>
      </c>
      <c r="G1288" s="36"/>
      <c r="H1288" s="36"/>
      <c r="I1288" s="36"/>
      <c r="J1288" s="36"/>
      <c r="K1288" s="36"/>
      <c r="L1288" s="36"/>
      <c r="M1288" s="36"/>
      <c r="N1288" s="36"/>
      <c r="O1288" s="36"/>
      <c r="P1288" s="36"/>
      <c r="Q1288" s="36"/>
      <c r="R1288" s="36"/>
      <c r="S1288" s="36"/>
      <c r="T1288" s="36"/>
      <c r="U1288" s="36"/>
      <c r="V1288" s="36"/>
      <c r="W1288" s="36"/>
      <c r="X1288" s="36"/>
    </row>
    <row r="1289" spans="1:24">
      <c r="A1289" s="16" t="s">
        <v>645</v>
      </c>
      <c r="B1289" s="16" t="s">
        <v>639</v>
      </c>
      <c r="C1289" s="16">
        <v>2</v>
      </c>
      <c r="D1289" s="16" t="s">
        <v>880</v>
      </c>
      <c r="E1289" s="16">
        <v>8</v>
      </c>
      <c r="F1289">
        <f t="shared" si="170"/>
        <v>0</v>
      </c>
      <c r="G1289" s="36"/>
      <c r="H1289" s="36"/>
      <c r="I1289" s="36"/>
      <c r="J1289" s="36"/>
      <c r="K1289" s="36"/>
      <c r="L1289" s="36"/>
      <c r="M1289" s="36"/>
      <c r="N1289" s="36"/>
      <c r="O1289" s="36"/>
      <c r="P1289" s="36"/>
      <c r="Q1289" s="36"/>
      <c r="R1289" s="36"/>
      <c r="S1289" s="36"/>
      <c r="T1289" s="36"/>
      <c r="U1289" s="36"/>
      <c r="V1289" s="36"/>
      <c r="W1289" s="36"/>
      <c r="X1289" s="36"/>
    </row>
    <row r="1290" spans="1:24">
      <c r="A1290" s="16" t="s">
        <v>645</v>
      </c>
      <c r="B1290" s="16" t="s">
        <v>639</v>
      </c>
      <c r="C1290" s="16">
        <v>2</v>
      </c>
      <c r="D1290" s="16" t="s">
        <v>881</v>
      </c>
      <c r="E1290" s="16">
        <v>9</v>
      </c>
      <c r="F1290">
        <f t="shared" si="170"/>
        <v>1</v>
      </c>
      <c r="G1290" s="36"/>
      <c r="H1290" s="36"/>
      <c r="I1290" s="36"/>
      <c r="J1290" s="36"/>
      <c r="K1290" s="36"/>
      <c r="L1290" s="36"/>
      <c r="M1290" s="36"/>
      <c r="N1290" s="36"/>
      <c r="O1290" s="36"/>
      <c r="P1290" s="36"/>
      <c r="Q1290" s="36"/>
      <c r="R1290" s="36"/>
      <c r="S1290" s="36"/>
      <c r="T1290" s="36"/>
      <c r="U1290" s="43" t="s">
        <v>1299</v>
      </c>
      <c r="V1290" s="36"/>
      <c r="W1290" s="36"/>
      <c r="X1290" s="36"/>
    </row>
    <row r="1291" spans="1:24">
      <c r="A1291" s="16"/>
      <c r="B1291" s="16"/>
      <c r="C1291" s="16"/>
      <c r="D1291" s="16"/>
      <c r="E1291" s="16"/>
      <c r="F1291">
        <f t="shared" ref="F1291:F1299" si="171" xml:space="preserve"> COUNTA(G1291:AJ1291)</f>
        <v>0</v>
      </c>
      <c r="G1291" s="36"/>
      <c r="H1291" s="36"/>
      <c r="I1291" s="36"/>
      <c r="J1291" s="36"/>
      <c r="K1291" s="36"/>
      <c r="L1291" s="36"/>
      <c r="M1291" s="36"/>
      <c r="N1291" s="36"/>
      <c r="O1291" s="36"/>
      <c r="P1291" s="36"/>
      <c r="Q1291" s="36"/>
      <c r="R1291" s="36"/>
      <c r="S1291" s="36"/>
      <c r="T1291" s="36"/>
      <c r="U1291" s="36"/>
      <c r="V1291" s="36"/>
      <c r="W1291" s="36"/>
      <c r="X1291" s="36"/>
    </row>
    <row r="1292" spans="1:24">
      <c r="A1292" s="16" t="s">
        <v>645</v>
      </c>
      <c r="B1292" s="16" t="s">
        <v>444</v>
      </c>
      <c r="C1292" s="16">
        <v>2</v>
      </c>
      <c r="D1292" s="16">
        <v>0</v>
      </c>
      <c r="E1292" s="16"/>
      <c r="F1292">
        <f t="shared" si="171"/>
        <v>0</v>
      </c>
      <c r="G1292" s="36"/>
      <c r="H1292" s="36"/>
      <c r="I1292" s="36"/>
      <c r="J1292" s="36"/>
      <c r="K1292" s="36"/>
      <c r="L1292" s="36"/>
      <c r="M1292" s="36"/>
      <c r="N1292" s="36"/>
      <c r="O1292" s="36"/>
      <c r="P1292" s="36"/>
      <c r="Q1292" s="36"/>
      <c r="R1292" s="36"/>
      <c r="S1292" s="36"/>
      <c r="T1292" s="36"/>
      <c r="U1292" s="36"/>
      <c r="V1292" s="36"/>
      <c r="W1292" s="36"/>
      <c r="X1292" s="36"/>
    </row>
    <row r="1293" spans="1:24">
      <c r="A1293" s="16" t="s">
        <v>645</v>
      </c>
      <c r="B1293" s="16" t="s">
        <v>444</v>
      </c>
      <c r="C1293" s="16">
        <v>1</v>
      </c>
      <c r="D1293" s="16" t="s">
        <v>882</v>
      </c>
      <c r="E1293" s="16">
        <v>1</v>
      </c>
      <c r="F1293">
        <f xml:space="preserve"> COUNTA(G1293:AJ1293)</f>
        <v>1</v>
      </c>
      <c r="G1293" s="36"/>
      <c r="H1293" s="36"/>
      <c r="I1293" s="36"/>
      <c r="J1293" s="36"/>
      <c r="K1293" s="36"/>
      <c r="L1293" s="36"/>
      <c r="M1293" s="36"/>
      <c r="N1293" s="36"/>
      <c r="O1293" s="36"/>
      <c r="P1293" s="36"/>
      <c r="Q1293" s="36"/>
      <c r="R1293" s="36"/>
      <c r="S1293" s="36"/>
      <c r="T1293" s="36"/>
      <c r="U1293" s="43" t="s">
        <v>1299</v>
      </c>
      <c r="V1293" s="36"/>
      <c r="W1293" s="36"/>
      <c r="X1293" s="36"/>
    </row>
    <row r="1294" spans="1:24">
      <c r="A1294" s="16" t="s">
        <v>645</v>
      </c>
      <c r="B1294" s="16" t="s">
        <v>444</v>
      </c>
      <c r="C1294" s="16">
        <v>1</v>
      </c>
      <c r="D1294" s="16" t="s">
        <v>882</v>
      </c>
      <c r="E1294" s="16">
        <v>2</v>
      </c>
      <c r="F1294">
        <f xml:space="preserve"> COUNTA(G1294:AJ1294)</f>
        <v>1</v>
      </c>
      <c r="G1294" s="36"/>
      <c r="H1294" s="36"/>
      <c r="I1294" s="36"/>
      <c r="J1294" s="43" t="s">
        <v>1299</v>
      </c>
      <c r="K1294" s="36"/>
      <c r="L1294" s="36"/>
      <c r="M1294" s="36"/>
      <c r="N1294" s="36"/>
      <c r="O1294" s="36"/>
      <c r="P1294" s="36"/>
      <c r="Q1294" s="36"/>
      <c r="R1294" s="36"/>
      <c r="S1294" s="36"/>
      <c r="T1294" s="36"/>
      <c r="U1294" s="36"/>
      <c r="V1294" s="36"/>
      <c r="W1294" s="36"/>
      <c r="X1294" s="36"/>
    </row>
    <row r="1295" spans="1:24">
      <c r="A1295" s="16" t="s">
        <v>645</v>
      </c>
      <c r="B1295" s="16" t="s">
        <v>444</v>
      </c>
      <c r="C1295" s="16">
        <v>1</v>
      </c>
      <c r="D1295" s="16" t="s">
        <v>882</v>
      </c>
      <c r="E1295" s="16">
        <v>3</v>
      </c>
      <c r="F1295">
        <f xml:space="preserve"> COUNTA(G1295:AJ1295)</f>
        <v>1</v>
      </c>
      <c r="G1295" s="36"/>
      <c r="H1295" s="36"/>
      <c r="I1295" s="36"/>
      <c r="J1295" s="43" t="s">
        <v>1299</v>
      </c>
      <c r="K1295" s="36"/>
      <c r="L1295" s="36"/>
      <c r="M1295" s="36"/>
      <c r="N1295" s="36"/>
      <c r="O1295" s="36"/>
      <c r="P1295" s="36"/>
      <c r="Q1295" s="36"/>
      <c r="R1295" s="36"/>
      <c r="S1295" s="36"/>
      <c r="T1295" s="36"/>
      <c r="U1295" s="36"/>
      <c r="V1295" s="36"/>
      <c r="W1295" s="36"/>
      <c r="X1295" s="36"/>
    </row>
    <row r="1296" spans="1:24">
      <c r="A1296" s="16" t="s">
        <v>645</v>
      </c>
      <c r="B1296" s="16" t="s">
        <v>444</v>
      </c>
      <c r="C1296" s="16">
        <v>1</v>
      </c>
      <c r="D1296" s="16" t="s">
        <v>881</v>
      </c>
      <c r="E1296" s="16">
        <v>4</v>
      </c>
      <c r="F1296">
        <f xml:space="preserve"> COUNTA(G1296:AJ1296)</f>
        <v>1</v>
      </c>
      <c r="G1296" s="36"/>
      <c r="H1296" s="36"/>
      <c r="I1296" s="36"/>
      <c r="J1296" s="36"/>
      <c r="K1296" s="36"/>
      <c r="L1296" s="36"/>
      <c r="M1296" s="36"/>
      <c r="N1296" s="36"/>
      <c r="O1296" s="36"/>
      <c r="P1296" s="36"/>
      <c r="Q1296" s="36"/>
      <c r="R1296" s="36"/>
      <c r="S1296" s="36"/>
      <c r="T1296" s="36"/>
      <c r="U1296" s="43" t="s">
        <v>1299</v>
      </c>
      <c r="V1296" s="36"/>
      <c r="W1296" s="36"/>
      <c r="X1296" s="36"/>
    </row>
    <row r="1297" spans="1:24">
      <c r="A1297" s="16" t="s">
        <v>645</v>
      </c>
      <c r="B1297" s="16" t="s">
        <v>444</v>
      </c>
      <c r="C1297" s="16">
        <v>1</v>
      </c>
      <c r="D1297" s="16" t="s">
        <v>882</v>
      </c>
      <c r="E1297" s="16">
        <v>5</v>
      </c>
      <c r="F1297">
        <f xml:space="preserve"> COUNTA(G1297:AJ1297)</f>
        <v>0</v>
      </c>
      <c r="G1297" s="36"/>
      <c r="H1297" s="36"/>
      <c r="I1297" s="36"/>
      <c r="J1297" s="36"/>
      <c r="K1297" s="36"/>
      <c r="L1297" s="36"/>
      <c r="M1297" s="36"/>
      <c r="N1297" s="36"/>
      <c r="O1297" s="36"/>
      <c r="P1297" s="36"/>
      <c r="Q1297" s="36"/>
      <c r="R1297" s="36"/>
      <c r="S1297" s="36"/>
      <c r="T1297" s="36"/>
      <c r="U1297" s="36"/>
      <c r="V1297" s="36"/>
      <c r="W1297" s="36"/>
      <c r="X1297" s="36"/>
    </row>
    <row r="1298" spans="1:24">
      <c r="A1298" s="16"/>
      <c r="B1298" s="16"/>
      <c r="C1298" s="16"/>
      <c r="D1298" s="16"/>
      <c r="E1298" s="16"/>
      <c r="F1298">
        <f t="shared" si="171"/>
        <v>0</v>
      </c>
      <c r="G1298" s="36"/>
      <c r="H1298" s="36"/>
      <c r="I1298" s="36"/>
      <c r="J1298" s="36"/>
      <c r="K1298" s="36"/>
      <c r="L1298" s="36"/>
      <c r="M1298" s="36"/>
      <c r="N1298" s="36"/>
      <c r="O1298" s="36"/>
      <c r="P1298" s="36"/>
      <c r="Q1298" s="36"/>
      <c r="R1298" s="36"/>
      <c r="S1298" s="36"/>
      <c r="T1298" s="36"/>
      <c r="U1298" s="36"/>
      <c r="V1298" s="36"/>
      <c r="W1298" s="36"/>
      <c r="X1298" s="36"/>
    </row>
    <row r="1299" spans="1:24">
      <c r="A1299" s="16" t="s">
        <v>645</v>
      </c>
      <c r="B1299" s="16" t="s">
        <v>117</v>
      </c>
      <c r="C1299" s="16">
        <v>2</v>
      </c>
      <c r="D1299" s="16">
        <v>2</v>
      </c>
      <c r="E1299" s="16"/>
      <c r="F1299">
        <f t="shared" si="171"/>
        <v>0</v>
      </c>
      <c r="G1299" s="36"/>
      <c r="H1299" s="36"/>
      <c r="I1299" s="36"/>
      <c r="J1299" s="36"/>
      <c r="K1299" s="36"/>
      <c r="L1299" s="36"/>
      <c r="M1299" s="36"/>
      <c r="N1299" s="36"/>
      <c r="O1299" s="36"/>
      <c r="P1299" s="36"/>
      <c r="Q1299" s="36"/>
      <c r="R1299" s="36"/>
      <c r="S1299" s="36"/>
      <c r="T1299" s="36"/>
      <c r="U1299" s="36"/>
      <c r="V1299" s="36"/>
      <c r="W1299" s="36"/>
      <c r="X1299" s="36"/>
    </row>
    <row r="1300" spans="1:24">
      <c r="A1300" s="16" t="s">
        <v>645</v>
      </c>
      <c r="B1300" s="16" t="s">
        <v>117</v>
      </c>
      <c r="C1300" s="16">
        <v>1</v>
      </c>
      <c r="D1300" s="16" t="s">
        <v>880</v>
      </c>
      <c r="E1300" s="16">
        <v>1</v>
      </c>
      <c r="F1300">
        <f t="shared" ref="F1300:F1314" si="172" xml:space="preserve"> COUNTA(G1300:AJ1300)</f>
        <v>4</v>
      </c>
      <c r="G1300" s="36"/>
      <c r="H1300" s="43" t="s">
        <v>1299</v>
      </c>
      <c r="I1300" s="43" t="s">
        <v>1299</v>
      </c>
      <c r="J1300" s="36"/>
      <c r="K1300" s="36"/>
      <c r="L1300" s="36"/>
      <c r="M1300" s="43" t="s">
        <v>1299</v>
      </c>
      <c r="N1300" s="36"/>
      <c r="O1300" s="36"/>
      <c r="P1300" s="36"/>
      <c r="Q1300" s="36"/>
      <c r="R1300" s="36"/>
      <c r="S1300" s="36"/>
      <c r="T1300" s="36"/>
      <c r="U1300" s="43" t="s">
        <v>1299</v>
      </c>
      <c r="V1300" s="36"/>
      <c r="W1300" s="36"/>
      <c r="X1300" s="36"/>
    </row>
    <row r="1301" spans="1:24">
      <c r="A1301" s="16" t="s">
        <v>645</v>
      </c>
      <c r="B1301" s="16" t="s">
        <v>117</v>
      </c>
      <c r="C1301" s="16">
        <v>1</v>
      </c>
      <c r="D1301" s="16" t="s">
        <v>880</v>
      </c>
      <c r="E1301" s="16">
        <v>2</v>
      </c>
      <c r="F1301">
        <f t="shared" si="172"/>
        <v>2</v>
      </c>
      <c r="G1301" s="36"/>
      <c r="H1301" s="43" t="s">
        <v>1299</v>
      </c>
      <c r="I1301" s="43" t="s">
        <v>1299</v>
      </c>
      <c r="J1301" s="36"/>
      <c r="K1301" s="36"/>
      <c r="L1301" s="36"/>
      <c r="M1301" s="36"/>
      <c r="N1301" s="36"/>
      <c r="O1301" s="36"/>
      <c r="P1301" s="36"/>
      <c r="Q1301" s="36"/>
      <c r="R1301" s="36"/>
      <c r="S1301" s="36"/>
      <c r="T1301" s="36"/>
      <c r="U1301" s="36"/>
      <c r="V1301" s="36"/>
      <c r="W1301" s="36"/>
      <c r="X1301" s="36"/>
    </row>
    <row r="1302" spans="1:24">
      <c r="A1302" s="16" t="s">
        <v>645</v>
      </c>
      <c r="B1302" s="16" t="s">
        <v>117</v>
      </c>
      <c r="C1302" s="16">
        <v>1</v>
      </c>
      <c r="D1302" s="16" t="s">
        <v>880</v>
      </c>
      <c r="E1302" s="16">
        <v>3</v>
      </c>
      <c r="F1302">
        <f t="shared" si="172"/>
        <v>0</v>
      </c>
      <c r="G1302" s="36"/>
      <c r="H1302" s="36"/>
      <c r="I1302" s="36"/>
      <c r="J1302" s="36"/>
      <c r="K1302" s="36"/>
      <c r="L1302" s="36"/>
      <c r="M1302" s="36"/>
      <c r="N1302" s="36"/>
      <c r="O1302" s="36"/>
      <c r="P1302" s="36"/>
      <c r="Q1302" s="36"/>
      <c r="R1302" s="36"/>
      <c r="S1302" s="36"/>
      <c r="T1302" s="36"/>
      <c r="U1302" s="36"/>
      <c r="V1302" s="36"/>
      <c r="W1302" s="36"/>
      <c r="X1302" s="36"/>
    </row>
    <row r="1303" spans="1:24">
      <c r="A1303" s="16" t="s">
        <v>645</v>
      </c>
      <c r="B1303" s="16" t="s">
        <v>117</v>
      </c>
      <c r="C1303" s="16">
        <v>1</v>
      </c>
      <c r="D1303" s="16" t="s">
        <v>880</v>
      </c>
      <c r="E1303" s="16">
        <v>4</v>
      </c>
      <c r="F1303">
        <f t="shared" si="172"/>
        <v>2</v>
      </c>
      <c r="G1303" s="36"/>
      <c r="H1303" s="43" t="s">
        <v>1306</v>
      </c>
      <c r="I1303" s="43" t="s">
        <v>1306</v>
      </c>
      <c r="J1303" s="36"/>
      <c r="K1303" s="36"/>
      <c r="L1303" s="36"/>
      <c r="M1303" s="36"/>
      <c r="N1303" s="36"/>
      <c r="O1303" s="36"/>
      <c r="P1303" s="36"/>
      <c r="Q1303" s="36"/>
      <c r="R1303" s="36"/>
      <c r="S1303" s="36"/>
      <c r="T1303" s="36"/>
      <c r="U1303" s="36"/>
      <c r="V1303" s="36"/>
      <c r="W1303" s="36"/>
      <c r="X1303" s="36"/>
    </row>
    <row r="1304" spans="1:24">
      <c r="A1304" s="16" t="s">
        <v>645</v>
      </c>
      <c r="B1304" s="16" t="s">
        <v>117</v>
      </c>
      <c r="C1304" s="16">
        <v>1</v>
      </c>
      <c r="D1304" s="16" t="s">
        <v>882</v>
      </c>
      <c r="E1304" s="16">
        <v>5</v>
      </c>
      <c r="F1304">
        <f t="shared" si="172"/>
        <v>0</v>
      </c>
      <c r="G1304" s="36"/>
      <c r="H1304" s="36"/>
      <c r="I1304" s="36"/>
      <c r="J1304" s="36"/>
      <c r="K1304" s="36"/>
      <c r="L1304" s="36"/>
      <c r="M1304" s="36"/>
      <c r="N1304" s="36"/>
      <c r="O1304" s="36"/>
      <c r="P1304" s="36"/>
      <c r="Q1304" s="36"/>
      <c r="R1304" s="36"/>
      <c r="S1304" s="36"/>
      <c r="T1304" s="36"/>
      <c r="U1304" s="36"/>
      <c r="V1304" s="36"/>
      <c r="W1304" s="36"/>
      <c r="X1304" s="36"/>
    </row>
    <row r="1305" spans="1:24">
      <c r="A1305" s="16" t="s">
        <v>645</v>
      </c>
      <c r="B1305" s="16" t="s">
        <v>117</v>
      </c>
      <c r="C1305" s="16">
        <v>1</v>
      </c>
      <c r="D1305" s="16" t="s">
        <v>882</v>
      </c>
      <c r="E1305" s="16">
        <v>6</v>
      </c>
      <c r="F1305">
        <f t="shared" si="172"/>
        <v>1</v>
      </c>
      <c r="G1305" s="36"/>
      <c r="H1305" s="43" t="s">
        <v>1300</v>
      </c>
      <c r="I1305" s="36"/>
      <c r="J1305" s="36"/>
      <c r="K1305" s="36"/>
      <c r="L1305" s="36"/>
      <c r="M1305" s="36"/>
      <c r="N1305" s="36"/>
      <c r="O1305" s="36"/>
      <c r="P1305" s="36"/>
      <c r="Q1305" s="36"/>
      <c r="R1305" s="36"/>
      <c r="S1305" s="36"/>
      <c r="T1305" s="36"/>
      <c r="U1305" s="36"/>
      <c r="V1305" s="36"/>
      <c r="W1305" s="36"/>
      <c r="X1305" s="36"/>
    </row>
    <row r="1306" spans="1:24">
      <c r="A1306" s="16" t="s">
        <v>645</v>
      </c>
      <c r="B1306" s="16" t="s">
        <v>117</v>
      </c>
      <c r="C1306" s="16">
        <v>2</v>
      </c>
      <c r="D1306" s="16" t="s">
        <v>880</v>
      </c>
      <c r="E1306" s="16">
        <v>7</v>
      </c>
      <c r="F1306">
        <f t="shared" si="172"/>
        <v>0</v>
      </c>
      <c r="G1306" s="36"/>
      <c r="H1306" s="36"/>
      <c r="I1306" s="36"/>
      <c r="J1306" s="36"/>
      <c r="K1306" s="36"/>
      <c r="L1306" s="36"/>
      <c r="M1306" s="36"/>
      <c r="N1306" s="36"/>
      <c r="O1306" s="36"/>
      <c r="P1306" s="36"/>
      <c r="Q1306" s="36"/>
      <c r="R1306" s="36"/>
      <c r="S1306" s="36"/>
      <c r="T1306" s="36"/>
      <c r="U1306" s="36"/>
      <c r="V1306" s="36"/>
      <c r="W1306" s="36"/>
      <c r="X1306" s="36"/>
    </row>
    <row r="1307" spans="1:24">
      <c r="A1307" s="16" t="s">
        <v>645</v>
      </c>
      <c r="B1307" s="16" t="s">
        <v>117</v>
      </c>
      <c r="C1307" s="16">
        <v>2</v>
      </c>
      <c r="D1307" s="16" t="s">
        <v>880</v>
      </c>
      <c r="E1307" s="16">
        <v>8</v>
      </c>
      <c r="F1307">
        <f t="shared" si="172"/>
        <v>0</v>
      </c>
      <c r="G1307" s="36"/>
      <c r="H1307" s="36"/>
      <c r="I1307" s="36"/>
      <c r="J1307" s="36"/>
      <c r="K1307" s="36"/>
      <c r="L1307" s="36"/>
      <c r="M1307" s="36"/>
      <c r="N1307" s="36"/>
      <c r="O1307" s="36"/>
      <c r="P1307" s="36"/>
      <c r="Q1307" s="36"/>
      <c r="R1307" s="36"/>
      <c r="S1307" s="36"/>
      <c r="T1307" s="36"/>
      <c r="U1307" s="36"/>
      <c r="V1307" s="36"/>
      <c r="W1307" s="36"/>
      <c r="X1307" s="36"/>
    </row>
    <row r="1308" spans="1:24">
      <c r="A1308" s="16" t="s">
        <v>645</v>
      </c>
      <c r="B1308" s="16" t="s">
        <v>117</v>
      </c>
      <c r="C1308" s="16">
        <v>2</v>
      </c>
      <c r="D1308" s="16" t="s">
        <v>880</v>
      </c>
      <c r="E1308" s="16">
        <v>9</v>
      </c>
      <c r="F1308">
        <f t="shared" si="172"/>
        <v>0</v>
      </c>
      <c r="G1308" s="36"/>
      <c r="H1308" s="36"/>
      <c r="I1308" s="36"/>
      <c r="J1308" s="36"/>
      <c r="K1308" s="36"/>
      <c r="L1308" s="36"/>
      <c r="M1308" s="36"/>
      <c r="N1308" s="36"/>
      <c r="O1308" s="36"/>
      <c r="P1308" s="36"/>
      <c r="Q1308" s="36"/>
      <c r="R1308" s="36"/>
      <c r="S1308" s="36"/>
      <c r="T1308" s="36"/>
      <c r="U1308" s="36"/>
      <c r="V1308" s="36"/>
      <c r="W1308" s="36"/>
      <c r="X1308" s="36"/>
    </row>
    <row r="1309" spans="1:24">
      <c r="A1309" s="16" t="s">
        <v>645</v>
      </c>
      <c r="B1309" s="16" t="s">
        <v>117</v>
      </c>
      <c r="C1309" s="16">
        <v>2</v>
      </c>
      <c r="D1309" s="16" t="s">
        <v>881</v>
      </c>
      <c r="E1309" s="16">
        <v>10</v>
      </c>
      <c r="F1309">
        <f t="shared" si="172"/>
        <v>0</v>
      </c>
      <c r="G1309" s="36"/>
      <c r="H1309" s="36"/>
      <c r="I1309" s="36"/>
      <c r="J1309" s="36"/>
      <c r="K1309" s="36"/>
      <c r="L1309" s="36"/>
      <c r="M1309" s="36"/>
      <c r="N1309" s="36"/>
      <c r="O1309" s="36"/>
      <c r="P1309" s="36"/>
      <c r="Q1309" s="36"/>
      <c r="R1309" s="36"/>
      <c r="S1309" s="36"/>
      <c r="T1309" s="36"/>
      <c r="U1309" s="36"/>
      <c r="V1309" s="36"/>
      <c r="W1309" s="36"/>
      <c r="X1309" s="36"/>
    </row>
    <row r="1310" spans="1:24">
      <c r="A1310" s="16" t="s">
        <v>645</v>
      </c>
      <c r="B1310" s="16" t="s">
        <v>117</v>
      </c>
      <c r="C1310" s="16">
        <v>2</v>
      </c>
      <c r="D1310" s="16" t="s">
        <v>881</v>
      </c>
      <c r="E1310" s="16">
        <v>11</v>
      </c>
      <c r="F1310">
        <f t="shared" si="172"/>
        <v>0</v>
      </c>
      <c r="G1310" s="36"/>
      <c r="H1310" s="36"/>
      <c r="I1310" s="36"/>
      <c r="J1310" s="36"/>
      <c r="K1310" s="36"/>
      <c r="L1310" s="36"/>
      <c r="M1310" s="36"/>
      <c r="N1310" s="36"/>
      <c r="O1310" s="36"/>
      <c r="P1310" s="36"/>
      <c r="Q1310" s="36"/>
      <c r="R1310" s="36"/>
      <c r="S1310" s="36"/>
      <c r="T1310" s="36"/>
      <c r="U1310" s="36"/>
      <c r="V1310" s="36"/>
      <c r="W1310" s="36"/>
      <c r="X1310" s="36"/>
    </row>
    <row r="1311" spans="1:24">
      <c r="A1311" s="16" t="s">
        <v>645</v>
      </c>
      <c r="B1311" s="16" t="s">
        <v>117</v>
      </c>
      <c r="C1311" s="16">
        <v>2</v>
      </c>
      <c r="D1311" s="16" t="s">
        <v>880</v>
      </c>
      <c r="E1311" s="16">
        <v>12</v>
      </c>
      <c r="F1311">
        <f t="shared" si="172"/>
        <v>0</v>
      </c>
      <c r="G1311" s="36"/>
      <c r="H1311" s="36"/>
      <c r="I1311" s="36"/>
      <c r="J1311" s="36"/>
      <c r="K1311" s="36"/>
      <c r="L1311" s="36"/>
      <c r="M1311" s="36"/>
      <c r="N1311" s="36"/>
      <c r="O1311" s="36"/>
      <c r="P1311" s="36"/>
      <c r="Q1311" s="36"/>
      <c r="R1311" s="36"/>
      <c r="S1311" s="36"/>
      <c r="T1311" s="36"/>
      <c r="U1311" s="36"/>
      <c r="V1311" s="36"/>
      <c r="W1311" s="36"/>
      <c r="X1311" s="36"/>
    </row>
    <row r="1312" spans="1:24">
      <c r="A1312" s="16" t="s">
        <v>645</v>
      </c>
      <c r="B1312" s="16" t="s">
        <v>117</v>
      </c>
      <c r="C1312" s="16">
        <v>2</v>
      </c>
      <c r="D1312" s="16" t="s">
        <v>882</v>
      </c>
      <c r="E1312" s="16">
        <v>13</v>
      </c>
      <c r="F1312">
        <f t="shared" si="172"/>
        <v>0</v>
      </c>
      <c r="G1312" s="36"/>
      <c r="H1312" s="36"/>
      <c r="I1312" s="36"/>
      <c r="J1312" s="36"/>
      <c r="K1312" s="36"/>
      <c r="L1312" s="36"/>
      <c r="M1312" s="36"/>
      <c r="N1312" s="36"/>
      <c r="O1312" s="36"/>
      <c r="P1312" s="36"/>
      <c r="Q1312" s="36"/>
      <c r="R1312" s="36"/>
      <c r="S1312" s="36"/>
      <c r="T1312" s="36"/>
      <c r="U1312" s="36"/>
      <c r="V1312" s="36"/>
      <c r="W1312" s="36"/>
      <c r="X1312" s="36"/>
    </row>
    <row r="1313" spans="1:24">
      <c r="A1313" s="16" t="s">
        <v>645</v>
      </c>
      <c r="B1313" s="16" t="s">
        <v>117</v>
      </c>
      <c r="C1313" s="16">
        <v>2</v>
      </c>
      <c r="D1313" s="16" t="s">
        <v>880</v>
      </c>
      <c r="E1313" s="16">
        <v>14</v>
      </c>
      <c r="F1313">
        <f t="shared" si="172"/>
        <v>0</v>
      </c>
      <c r="G1313" s="36"/>
      <c r="H1313" s="36"/>
      <c r="I1313" s="36"/>
      <c r="J1313" s="36"/>
      <c r="K1313" s="36"/>
      <c r="L1313" s="36"/>
      <c r="M1313" s="36"/>
      <c r="N1313" s="36"/>
      <c r="O1313" s="36"/>
      <c r="P1313" s="36"/>
      <c r="Q1313" s="36"/>
      <c r="R1313" s="36"/>
      <c r="S1313" s="36"/>
      <c r="T1313" s="36"/>
      <c r="U1313" s="36"/>
      <c r="V1313" s="36"/>
      <c r="W1313" s="36"/>
      <c r="X1313" s="36"/>
    </row>
    <row r="1314" spans="1:24">
      <c r="A1314" s="16"/>
      <c r="B1314" s="16"/>
      <c r="C1314" s="16"/>
      <c r="D1314" s="16"/>
      <c r="E1314" s="16"/>
      <c r="F1314">
        <f t="shared" si="172"/>
        <v>0</v>
      </c>
      <c r="G1314" s="36"/>
      <c r="H1314" s="36"/>
      <c r="I1314" s="36"/>
      <c r="J1314" s="36"/>
      <c r="K1314" s="36"/>
      <c r="L1314" s="36"/>
      <c r="M1314" s="36"/>
      <c r="N1314" s="36"/>
      <c r="O1314" s="36"/>
      <c r="P1314" s="36"/>
      <c r="Q1314" s="36"/>
      <c r="R1314" s="36"/>
      <c r="S1314" s="36"/>
      <c r="T1314" s="36"/>
      <c r="U1314" s="36"/>
      <c r="V1314" s="36"/>
      <c r="W1314" s="36"/>
      <c r="X1314" s="36"/>
    </row>
    <row r="1315" spans="1:24">
      <c r="A1315" s="16" t="s">
        <v>645</v>
      </c>
      <c r="B1315" s="16" t="s">
        <v>431</v>
      </c>
      <c r="C1315" s="16">
        <v>2</v>
      </c>
      <c r="D1315" s="16">
        <v>0</v>
      </c>
      <c r="E1315" s="16"/>
      <c r="F1315">
        <f t="shared" ref="F1315" si="173" xml:space="preserve"> COUNTA(G1315:AJ1315)</f>
        <v>0</v>
      </c>
      <c r="G1315" s="36"/>
      <c r="H1315" s="36"/>
      <c r="I1315" s="36"/>
      <c r="J1315" s="36"/>
      <c r="K1315" s="36"/>
      <c r="L1315" s="36"/>
      <c r="M1315" s="36"/>
      <c r="N1315" s="36"/>
      <c r="O1315" s="36"/>
      <c r="P1315" s="36"/>
      <c r="Q1315" s="36"/>
      <c r="R1315" s="36"/>
      <c r="S1315" s="36"/>
      <c r="T1315" s="36"/>
      <c r="U1315" s="36"/>
      <c r="V1315" s="36"/>
      <c r="W1315" s="36"/>
      <c r="X1315" s="36"/>
    </row>
    <row r="1316" spans="1:24">
      <c r="A1316" s="16" t="s">
        <v>645</v>
      </c>
      <c r="B1316" s="16" t="s">
        <v>431</v>
      </c>
      <c r="C1316" s="16">
        <v>1</v>
      </c>
      <c r="D1316" s="16" t="s">
        <v>880</v>
      </c>
      <c r="E1316" s="16">
        <v>1</v>
      </c>
      <c r="F1316">
        <f t="shared" ref="F1316:F1327" si="174" xml:space="preserve"> COUNTA(G1316:AJ1316)</f>
        <v>1</v>
      </c>
      <c r="G1316" s="36"/>
      <c r="H1316" s="36"/>
      <c r="I1316" s="36"/>
      <c r="J1316" s="36"/>
      <c r="K1316" s="36"/>
      <c r="L1316" s="36"/>
      <c r="M1316" s="36"/>
      <c r="N1316" s="36"/>
      <c r="O1316" s="36"/>
      <c r="P1316" s="36"/>
      <c r="Q1316" s="36"/>
      <c r="R1316" s="36"/>
      <c r="S1316" s="36"/>
      <c r="T1316" s="36"/>
      <c r="U1316" s="43" t="s">
        <v>1299</v>
      </c>
      <c r="V1316" s="36"/>
      <c r="W1316" s="36"/>
      <c r="X1316" s="36"/>
    </row>
    <row r="1317" spans="1:24">
      <c r="A1317" s="16" t="s">
        <v>645</v>
      </c>
      <c r="B1317" s="16" t="s">
        <v>431</v>
      </c>
      <c r="C1317" s="16">
        <v>1</v>
      </c>
      <c r="D1317" s="16" t="s">
        <v>880</v>
      </c>
      <c r="E1317" s="16">
        <v>2</v>
      </c>
      <c r="F1317">
        <f t="shared" si="174"/>
        <v>2</v>
      </c>
      <c r="G1317" s="36"/>
      <c r="H1317" s="36"/>
      <c r="I1317" s="36"/>
      <c r="J1317" s="36"/>
      <c r="K1317" s="36"/>
      <c r="L1317" s="36"/>
      <c r="M1317" s="36"/>
      <c r="N1317" s="36"/>
      <c r="O1317" s="36"/>
      <c r="P1317" s="36"/>
      <c r="Q1317" s="36"/>
      <c r="R1317" s="36" t="s">
        <v>1299</v>
      </c>
      <c r="S1317" s="36"/>
      <c r="T1317" s="36"/>
      <c r="U1317" s="43" t="s">
        <v>1299</v>
      </c>
      <c r="V1317" s="36"/>
      <c r="W1317" s="36"/>
      <c r="X1317" s="36"/>
    </row>
    <row r="1318" spans="1:24">
      <c r="A1318" s="16" t="s">
        <v>645</v>
      </c>
      <c r="B1318" s="16" t="s">
        <v>431</v>
      </c>
      <c r="C1318" s="16">
        <v>1</v>
      </c>
      <c r="D1318" s="16" t="s">
        <v>880</v>
      </c>
      <c r="E1318" s="16">
        <v>3</v>
      </c>
      <c r="F1318">
        <f t="shared" si="174"/>
        <v>0</v>
      </c>
      <c r="G1318" s="36"/>
      <c r="H1318" s="36"/>
      <c r="I1318" s="36"/>
      <c r="J1318" s="36"/>
      <c r="K1318" s="36"/>
      <c r="L1318" s="36"/>
      <c r="M1318" s="36"/>
      <c r="N1318" s="36"/>
      <c r="O1318" s="36"/>
      <c r="P1318" s="36"/>
      <c r="Q1318" s="36"/>
      <c r="R1318" s="36"/>
      <c r="S1318" s="36"/>
      <c r="T1318" s="36"/>
      <c r="U1318" s="36"/>
      <c r="V1318" s="36"/>
      <c r="W1318" s="36"/>
      <c r="X1318" s="36"/>
    </row>
    <row r="1319" spans="1:24">
      <c r="A1319" s="16" t="s">
        <v>645</v>
      </c>
      <c r="B1319" s="16" t="s">
        <v>431</v>
      </c>
      <c r="C1319" s="16">
        <v>1</v>
      </c>
      <c r="D1319" s="16" t="s">
        <v>882</v>
      </c>
      <c r="E1319" s="16">
        <v>4</v>
      </c>
      <c r="F1319">
        <f t="shared" si="174"/>
        <v>0</v>
      </c>
      <c r="G1319" s="36"/>
      <c r="H1319" s="36"/>
      <c r="I1319" s="36"/>
      <c r="J1319" s="36"/>
      <c r="K1319" s="36"/>
      <c r="L1319" s="36"/>
      <c r="M1319" s="36"/>
      <c r="N1319" s="36"/>
      <c r="O1319" s="36"/>
      <c r="P1319" s="36"/>
      <c r="Q1319" s="36"/>
      <c r="R1319" s="36"/>
      <c r="S1319" s="36"/>
      <c r="T1319" s="36"/>
      <c r="U1319" s="36"/>
      <c r="V1319" s="36"/>
      <c r="W1319" s="36"/>
      <c r="X1319" s="36"/>
    </row>
    <row r="1320" spans="1:24">
      <c r="A1320" s="16" t="s">
        <v>645</v>
      </c>
      <c r="B1320" s="16" t="s">
        <v>431</v>
      </c>
      <c r="C1320" s="16">
        <v>1</v>
      </c>
      <c r="D1320" s="16" t="s">
        <v>880</v>
      </c>
      <c r="E1320" s="16">
        <v>5</v>
      </c>
      <c r="F1320">
        <f t="shared" si="174"/>
        <v>0</v>
      </c>
      <c r="G1320" s="36"/>
      <c r="H1320" s="36"/>
      <c r="I1320" s="36"/>
      <c r="J1320" s="36"/>
      <c r="K1320" s="36"/>
      <c r="L1320" s="36"/>
      <c r="M1320" s="36"/>
      <c r="N1320" s="36"/>
      <c r="O1320" s="36"/>
      <c r="P1320" s="36"/>
      <c r="Q1320" s="36"/>
      <c r="R1320" s="36"/>
      <c r="S1320" s="36"/>
      <c r="T1320" s="36"/>
      <c r="U1320" s="36"/>
      <c r="V1320" s="36"/>
      <c r="W1320" s="36"/>
      <c r="X1320" s="36"/>
    </row>
    <row r="1321" spans="1:24">
      <c r="A1321" s="16" t="s">
        <v>645</v>
      </c>
      <c r="B1321" s="16" t="s">
        <v>431</v>
      </c>
      <c r="C1321" s="16">
        <v>1</v>
      </c>
      <c r="D1321" s="16" t="s">
        <v>882</v>
      </c>
      <c r="E1321" s="16">
        <v>6</v>
      </c>
      <c r="F1321">
        <f t="shared" si="174"/>
        <v>0</v>
      </c>
      <c r="G1321" s="36"/>
      <c r="H1321" s="36"/>
      <c r="I1321" s="36"/>
      <c r="J1321" s="36"/>
      <c r="K1321" s="36"/>
      <c r="L1321" s="36"/>
      <c r="M1321" s="36"/>
      <c r="N1321" s="36"/>
      <c r="O1321" s="36"/>
      <c r="P1321" s="36"/>
      <c r="Q1321" s="36"/>
      <c r="R1321" s="36"/>
      <c r="S1321" s="36"/>
      <c r="T1321" s="36"/>
      <c r="U1321" s="36"/>
      <c r="V1321" s="36"/>
      <c r="W1321" s="36"/>
      <c r="X1321" s="36"/>
    </row>
    <row r="1322" spans="1:24">
      <c r="A1322" s="16" t="s">
        <v>645</v>
      </c>
      <c r="B1322" s="16" t="s">
        <v>431</v>
      </c>
      <c r="C1322" s="16">
        <v>1</v>
      </c>
      <c r="D1322" s="16" t="s">
        <v>882</v>
      </c>
      <c r="E1322" s="16">
        <v>7</v>
      </c>
      <c r="F1322">
        <f t="shared" si="174"/>
        <v>0</v>
      </c>
      <c r="G1322" s="36"/>
      <c r="H1322" s="36"/>
      <c r="I1322" s="36"/>
      <c r="J1322" s="36"/>
      <c r="K1322" s="36"/>
      <c r="L1322" s="36"/>
      <c r="M1322" s="36"/>
      <c r="N1322" s="36"/>
      <c r="O1322" s="36"/>
      <c r="P1322" s="36"/>
      <c r="Q1322" s="36"/>
      <c r="R1322" s="36"/>
      <c r="S1322" s="36"/>
      <c r="T1322" s="36"/>
      <c r="U1322" s="36"/>
      <c r="V1322" s="36"/>
      <c r="W1322" s="36"/>
      <c r="X1322" s="36"/>
    </row>
    <row r="1323" spans="1:24">
      <c r="A1323" s="16" t="s">
        <v>645</v>
      </c>
      <c r="B1323" s="16" t="s">
        <v>431</v>
      </c>
      <c r="C1323" s="16">
        <v>1</v>
      </c>
      <c r="D1323" s="16" t="s">
        <v>880</v>
      </c>
      <c r="E1323" s="16">
        <v>8</v>
      </c>
      <c r="F1323">
        <f t="shared" si="174"/>
        <v>0</v>
      </c>
      <c r="G1323" s="36"/>
      <c r="H1323" s="36"/>
      <c r="I1323" s="36"/>
      <c r="J1323" s="36"/>
      <c r="K1323" s="36"/>
      <c r="L1323" s="36"/>
      <c r="M1323" s="36"/>
      <c r="N1323" s="36"/>
      <c r="O1323" s="36"/>
      <c r="P1323" s="36"/>
      <c r="Q1323" s="36"/>
      <c r="R1323" s="36"/>
      <c r="S1323" s="36"/>
      <c r="T1323" s="36"/>
      <c r="U1323" s="36"/>
      <c r="V1323" s="36"/>
      <c r="W1323" s="36"/>
      <c r="X1323" s="36"/>
    </row>
    <row r="1324" spans="1:24">
      <c r="A1324" s="16" t="s">
        <v>645</v>
      </c>
      <c r="B1324" s="16" t="s">
        <v>431</v>
      </c>
      <c r="C1324" s="16">
        <v>1</v>
      </c>
      <c r="D1324" s="16" t="s">
        <v>880</v>
      </c>
      <c r="E1324" s="16">
        <v>9</v>
      </c>
      <c r="F1324">
        <f t="shared" si="174"/>
        <v>0</v>
      </c>
      <c r="G1324" s="36"/>
      <c r="H1324" s="36"/>
      <c r="I1324" s="36"/>
      <c r="J1324" s="36"/>
      <c r="K1324" s="36"/>
      <c r="L1324" s="36"/>
      <c r="M1324" s="36"/>
      <c r="N1324" s="36"/>
      <c r="O1324" s="36"/>
      <c r="P1324" s="36"/>
      <c r="Q1324" s="36"/>
      <c r="R1324" s="36"/>
      <c r="S1324" s="36"/>
      <c r="T1324" s="36"/>
      <c r="U1324" s="36"/>
      <c r="V1324" s="36"/>
      <c r="W1324" s="36"/>
      <c r="X1324" s="36"/>
    </row>
    <row r="1325" spans="1:24">
      <c r="A1325" s="16" t="s">
        <v>645</v>
      </c>
      <c r="B1325" s="16" t="s">
        <v>431</v>
      </c>
      <c r="C1325" s="16">
        <v>1</v>
      </c>
      <c r="D1325" s="16" t="s">
        <v>882</v>
      </c>
      <c r="E1325" s="16">
        <v>10</v>
      </c>
      <c r="F1325">
        <f t="shared" si="174"/>
        <v>0</v>
      </c>
      <c r="G1325" s="36"/>
      <c r="H1325" s="36"/>
      <c r="I1325" s="36"/>
      <c r="J1325" s="36"/>
      <c r="K1325" s="36"/>
      <c r="L1325" s="36"/>
      <c r="M1325" s="36"/>
      <c r="N1325" s="36"/>
      <c r="O1325" s="36"/>
      <c r="P1325" s="36"/>
      <c r="Q1325" s="36"/>
      <c r="R1325" s="36"/>
      <c r="S1325" s="36"/>
      <c r="T1325" s="36"/>
      <c r="U1325" s="36"/>
      <c r="V1325" s="36"/>
      <c r="W1325" s="36"/>
      <c r="X1325" s="36"/>
    </row>
    <row r="1326" spans="1:24">
      <c r="A1326" s="16" t="s">
        <v>645</v>
      </c>
      <c r="B1326" s="16" t="s">
        <v>431</v>
      </c>
      <c r="C1326" s="16">
        <v>3</v>
      </c>
      <c r="D1326" s="16" t="s">
        <v>880</v>
      </c>
      <c r="E1326" s="16">
        <v>11</v>
      </c>
      <c r="F1326">
        <f t="shared" si="174"/>
        <v>0</v>
      </c>
      <c r="G1326" s="36"/>
      <c r="H1326" s="36"/>
      <c r="I1326" s="36"/>
      <c r="J1326" s="36"/>
      <c r="K1326" s="36"/>
      <c r="L1326" s="36"/>
      <c r="M1326" s="36"/>
      <c r="N1326" s="36"/>
      <c r="O1326" s="36"/>
      <c r="P1326" s="36"/>
      <c r="Q1326" s="36"/>
      <c r="R1326" s="36"/>
      <c r="S1326" s="36"/>
      <c r="T1326" s="36"/>
      <c r="U1326" s="36"/>
      <c r="V1326" s="36"/>
      <c r="W1326" s="36"/>
      <c r="X1326" s="36"/>
    </row>
    <row r="1327" spans="1:24">
      <c r="A1327" s="16" t="s">
        <v>645</v>
      </c>
      <c r="B1327" s="16" t="s">
        <v>431</v>
      </c>
      <c r="C1327" s="16">
        <v>3</v>
      </c>
      <c r="D1327" s="16" t="s">
        <v>880</v>
      </c>
      <c r="E1327" s="16">
        <v>12</v>
      </c>
      <c r="F1327">
        <f t="shared" si="174"/>
        <v>1</v>
      </c>
      <c r="G1327" s="36"/>
      <c r="H1327" s="36"/>
      <c r="I1327" s="36"/>
      <c r="J1327" s="36"/>
      <c r="K1327" s="36"/>
      <c r="L1327" s="36"/>
      <c r="M1327" s="36"/>
      <c r="N1327" s="36"/>
      <c r="O1327" s="36"/>
      <c r="P1327" s="36"/>
      <c r="Q1327" s="36"/>
      <c r="R1327" s="36"/>
      <c r="S1327" s="36"/>
      <c r="T1327" s="36"/>
      <c r="U1327" s="43" t="s">
        <v>1299</v>
      </c>
      <c r="V1327" s="36"/>
      <c r="W1327" s="36"/>
      <c r="X1327" s="36"/>
    </row>
    <row r="1328" spans="1:24">
      <c r="A1328" s="16"/>
      <c r="B1328" s="16"/>
      <c r="C1328" s="16"/>
      <c r="D1328" s="16"/>
      <c r="E1328" s="16"/>
      <c r="F1328">
        <f t="shared" ref="F1328:F1329" si="175" xml:space="preserve"> COUNTA(G1328:AJ1328)</f>
        <v>0</v>
      </c>
      <c r="G1328" s="36"/>
      <c r="H1328" s="36"/>
      <c r="I1328" s="36"/>
      <c r="J1328" s="36"/>
      <c r="K1328" s="36"/>
      <c r="L1328" s="36"/>
      <c r="M1328" s="36"/>
      <c r="N1328" s="36"/>
      <c r="O1328" s="36"/>
      <c r="P1328" s="36"/>
      <c r="Q1328" s="36"/>
      <c r="R1328" s="36"/>
      <c r="S1328" s="36"/>
      <c r="T1328" s="36"/>
      <c r="U1328" s="36"/>
      <c r="V1328" s="36"/>
      <c r="W1328" s="36"/>
      <c r="X1328" s="36"/>
    </row>
    <row r="1329" spans="1:24">
      <c r="A1329" s="16" t="s">
        <v>645</v>
      </c>
      <c r="B1329" s="16" t="s">
        <v>173</v>
      </c>
      <c r="C1329" s="16">
        <v>2</v>
      </c>
      <c r="D1329" s="16">
        <v>0</v>
      </c>
      <c r="E1329" s="16"/>
      <c r="F1329">
        <f t="shared" si="175"/>
        <v>0</v>
      </c>
      <c r="G1329" s="36"/>
      <c r="H1329" s="36"/>
      <c r="I1329" s="36"/>
      <c r="J1329" s="36"/>
      <c r="K1329" s="36"/>
      <c r="L1329" s="36"/>
      <c r="M1329" s="36"/>
      <c r="N1329" s="36"/>
      <c r="O1329" s="36"/>
      <c r="P1329" s="36"/>
      <c r="Q1329" s="36"/>
      <c r="R1329" s="36"/>
      <c r="S1329" s="36"/>
      <c r="T1329" s="36"/>
      <c r="U1329" s="36"/>
      <c r="V1329" s="36"/>
      <c r="W1329" s="36"/>
      <c r="X1329" s="36"/>
    </row>
    <row r="1330" spans="1:24">
      <c r="A1330" s="16" t="s">
        <v>645</v>
      </c>
      <c r="B1330" s="16" t="s">
        <v>173</v>
      </c>
      <c r="C1330" s="16">
        <v>1</v>
      </c>
      <c r="D1330" s="16" t="s">
        <v>880</v>
      </c>
      <c r="E1330" s="16">
        <v>1</v>
      </c>
      <c r="F1330">
        <f t="shared" ref="F1330:F1336" si="176" xml:space="preserve"> COUNTA(G1330:AJ1330)</f>
        <v>1</v>
      </c>
      <c r="G1330" s="36"/>
      <c r="H1330" s="36"/>
      <c r="I1330" s="36"/>
      <c r="J1330" s="36"/>
      <c r="K1330" s="36"/>
      <c r="L1330" s="36"/>
      <c r="M1330" s="36"/>
      <c r="N1330" s="36"/>
      <c r="O1330" s="36"/>
      <c r="P1330" s="36"/>
      <c r="Q1330" s="36"/>
      <c r="R1330" s="36"/>
      <c r="S1330" s="36"/>
      <c r="T1330" s="36"/>
      <c r="U1330" s="43" t="s">
        <v>1299</v>
      </c>
      <c r="V1330" s="36"/>
      <c r="W1330" s="36"/>
      <c r="X1330" s="36"/>
    </row>
    <row r="1331" spans="1:24">
      <c r="A1331" s="16" t="s">
        <v>645</v>
      </c>
      <c r="B1331" s="16" t="s">
        <v>173</v>
      </c>
      <c r="C1331" s="16">
        <v>1</v>
      </c>
      <c r="D1331" s="16" t="s">
        <v>882</v>
      </c>
      <c r="E1331" s="16">
        <v>2</v>
      </c>
      <c r="F1331">
        <f t="shared" si="176"/>
        <v>0</v>
      </c>
      <c r="G1331" s="36"/>
      <c r="H1331" s="36"/>
      <c r="I1331" s="36"/>
      <c r="J1331" s="36"/>
      <c r="K1331" s="36"/>
      <c r="L1331" s="36"/>
      <c r="M1331" s="36"/>
      <c r="N1331" s="36"/>
      <c r="O1331" s="36"/>
      <c r="P1331" s="36"/>
      <c r="Q1331" s="36"/>
      <c r="R1331" s="36"/>
      <c r="S1331" s="36"/>
      <c r="T1331" s="36"/>
      <c r="U1331" s="36"/>
      <c r="V1331" s="36"/>
      <c r="W1331" s="36"/>
      <c r="X1331" s="36"/>
    </row>
    <row r="1332" spans="1:24">
      <c r="A1332" s="16" t="s">
        <v>645</v>
      </c>
      <c r="B1332" s="16" t="s">
        <v>173</v>
      </c>
      <c r="C1332" s="16">
        <v>1</v>
      </c>
      <c r="D1332" s="16" t="s">
        <v>880</v>
      </c>
      <c r="E1332" s="16">
        <v>3</v>
      </c>
      <c r="F1332">
        <f t="shared" si="176"/>
        <v>1</v>
      </c>
      <c r="G1332" s="36"/>
      <c r="H1332" s="36"/>
      <c r="I1332" s="36"/>
      <c r="J1332" s="36"/>
      <c r="K1332" s="36"/>
      <c r="L1332" s="36"/>
      <c r="M1332" s="36"/>
      <c r="N1332" s="36"/>
      <c r="O1332" s="36"/>
      <c r="P1332" s="36"/>
      <c r="Q1332" s="36"/>
      <c r="R1332" s="36"/>
      <c r="S1332" s="36"/>
      <c r="T1332" s="36"/>
      <c r="U1332" s="43" t="s">
        <v>1299</v>
      </c>
      <c r="V1332" s="36"/>
      <c r="W1332" s="36"/>
      <c r="X1332" s="36"/>
    </row>
    <row r="1333" spans="1:24">
      <c r="A1333" s="16" t="s">
        <v>645</v>
      </c>
      <c r="B1333" s="16" t="s">
        <v>173</v>
      </c>
      <c r="C1333" s="16">
        <v>1</v>
      </c>
      <c r="D1333" s="16" t="s">
        <v>880</v>
      </c>
      <c r="E1333" s="16">
        <v>4</v>
      </c>
      <c r="F1333">
        <f t="shared" si="176"/>
        <v>0</v>
      </c>
      <c r="G1333" s="36"/>
      <c r="H1333" s="36"/>
      <c r="I1333" s="36"/>
      <c r="J1333" s="36"/>
      <c r="K1333" s="36"/>
      <c r="L1333" s="36"/>
      <c r="M1333" s="36"/>
      <c r="N1333" s="36"/>
      <c r="O1333" s="36"/>
      <c r="P1333" s="36"/>
      <c r="Q1333" s="36"/>
      <c r="R1333" s="36"/>
      <c r="S1333" s="36"/>
      <c r="T1333" s="36"/>
      <c r="U1333" s="36"/>
      <c r="V1333" s="36"/>
      <c r="W1333" s="36"/>
      <c r="X1333" s="36"/>
    </row>
    <row r="1334" spans="1:24">
      <c r="A1334" s="16" t="s">
        <v>645</v>
      </c>
      <c r="B1334" s="16" t="s">
        <v>173</v>
      </c>
      <c r="C1334" s="16">
        <v>1</v>
      </c>
      <c r="D1334" s="16" t="s">
        <v>881</v>
      </c>
      <c r="E1334" s="16">
        <v>5</v>
      </c>
      <c r="F1334">
        <f t="shared" si="176"/>
        <v>0</v>
      </c>
      <c r="G1334" s="36"/>
      <c r="H1334" s="36"/>
      <c r="I1334" s="36"/>
      <c r="J1334" s="36"/>
      <c r="K1334" s="36"/>
      <c r="L1334" s="36"/>
      <c r="M1334" s="36"/>
      <c r="N1334" s="36"/>
      <c r="O1334" s="36"/>
      <c r="P1334" s="36"/>
      <c r="Q1334" s="36"/>
      <c r="R1334" s="36"/>
      <c r="S1334" s="36"/>
      <c r="T1334" s="36"/>
      <c r="U1334" s="36"/>
      <c r="V1334" s="36"/>
      <c r="W1334" s="36"/>
      <c r="X1334" s="36"/>
    </row>
    <row r="1335" spans="1:24">
      <c r="A1335" s="16" t="s">
        <v>645</v>
      </c>
      <c r="B1335" s="16" t="s">
        <v>173</v>
      </c>
      <c r="C1335" s="16">
        <v>3</v>
      </c>
      <c r="D1335" s="16" t="s">
        <v>882</v>
      </c>
      <c r="E1335" s="16">
        <v>6</v>
      </c>
      <c r="F1335">
        <f t="shared" si="176"/>
        <v>0</v>
      </c>
      <c r="G1335" s="36"/>
      <c r="H1335" s="36"/>
      <c r="I1335" s="36"/>
      <c r="J1335" s="36"/>
      <c r="K1335" s="36"/>
      <c r="L1335" s="36"/>
      <c r="M1335" s="36"/>
      <c r="N1335" s="36"/>
      <c r="O1335" s="36"/>
      <c r="P1335" s="36"/>
      <c r="Q1335" s="36"/>
      <c r="R1335" s="36"/>
      <c r="S1335" s="36"/>
      <c r="T1335" s="36"/>
      <c r="U1335" s="36"/>
      <c r="V1335" s="36"/>
      <c r="W1335" s="36"/>
      <c r="X1335" s="36"/>
    </row>
    <row r="1336" spans="1:24">
      <c r="A1336" s="16" t="s">
        <v>645</v>
      </c>
      <c r="B1336" s="16" t="s">
        <v>173</v>
      </c>
      <c r="C1336" s="16">
        <v>3</v>
      </c>
      <c r="D1336" s="16" t="s">
        <v>880</v>
      </c>
      <c r="E1336" s="16">
        <v>7</v>
      </c>
      <c r="F1336">
        <f t="shared" si="176"/>
        <v>0</v>
      </c>
      <c r="G1336" s="36"/>
      <c r="H1336" s="36"/>
      <c r="I1336" s="36"/>
      <c r="J1336" s="36"/>
      <c r="K1336" s="36"/>
      <c r="L1336" s="36"/>
      <c r="M1336" s="36"/>
      <c r="N1336" s="36"/>
      <c r="O1336" s="36"/>
      <c r="P1336" s="36"/>
      <c r="Q1336" s="36"/>
      <c r="R1336" s="36"/>
      <c r="S1336" s="36"/>
      <c r="T1336" s="36"/>
      <c r="U1336" s="36"/>
      <c r="V1336" s="36"/>
      <c r="W1336" s="36"/>
      <c r="X1336" s="36"/>
    </row>
    <row r="1337" spans="1:24">
      <c r="A1337" s="16"/>
      <c r="B1337" s="16"/>
      <c r="C1337" s="16"/>
      <c r="D1337" s="16"/>
      <c r="E1337" s="16"/>
      <c r="F1337">
        <f t="shared" ref="F1337:F1338" si="177" xml:space="preserve"> COUNTA(G1337:AJ1337)</f>
        <v>0</v>
      </c>
      <c r="G1337" s="36"/>
      <c r="H1337" s="36"/>
      <c r="I1337" s="36"/>
      <c r="J1337" s="36"/>
      <c r="K1337" s="36"/>
      <c r="L1337" s="36"/>
      <c r="M1337" s="36"/>
      <c r="N1337" s="36"/>
      <c r="O1337" s="36"/>
      <c r="P1337" s="36"/>
      <c r="Q1337" s="36"/>
      <c r="R1337" s="36"/>
      <c r="S1337" s="36"/>
      <c r="T1337" s="36"/>
      <c r="U1337" s="36"/>
      <c r="V1337" s="36"/>
      <c r="W1337" s="36"/>
      <c r="X1337" s="36"/>
    </row>
    <row r="1338" spans="1:24">
      <c r="A1338" s="16" t="s">
        <v>645</v>
      </c>
      <c r="B1338" s="16" t="s">
        <v>474</v>
      </c>
      <c r="C1338" s="16">
        <v>1</v>
      </c>
      <c r="D1338" s="16">
        <v>0</v>
      </c>
      <c r="E1338" s="16"/>
      <c r="F1338">
        <f t="shared" si="177"/>
        <v>0</v>
      </c>
      <c r="G1338" s="36"/>
      <c r="H1338" s="36"/>
      <c r="I1338" s="36"/>
      <c r="J1338" s="36"/>
      <c r="K1338" s="36"/>
      <c r="L1338" s="36"/>
      <c r="M1338" s="36"/>
      <c r="N1338" s="36"/>
      <c r="O1338" s="36"/>
      <c r="P1338" s="36"/>
      <c r="Q1338" s="36"/>
      <c r="R1338" s="36"/>
      <c r="S1338" s="36"/>
      <c r="T1338" s="36"/>
      <c r="U1338" s="36"/>
      <c r="V1338" s="36"/>
      <c r="W1338" s="36"/>
      <c r="X1338" s="36"/>
    </row>
    <row r="1339" spans="1:24">
      <c r="A1339" s="16" t="s">
        <v>645</v>
      </c>
      <c r="B1339" s="16" t="s">
        <v>474</v>
      </c>
      <c r="C1339" s="16">
        <v>1</v>
      </c>
      <c r="D1339" s="16" t="s">
        <v>881</v>
      </c>
      <c r="E1339" s="16">
        <v>1</v>
      </c>
      <c r="F1339">
        <f t="shared" ref="F1339:F1348" si="178" xml:space="preserve"> COUNTA(G1339:AJ1339)</f>
        <v>6</v>
      </c>
      <c r="G1339" s="36"/>
      <c r="H1339" s="43" t="s">
        <v>1300</v>
      </c>
      <c r="I1339" s="43" t="s">
        <v>1299</v>
      </c>
      <c r="J1339" s="36"/>
      <c r="K1339" s="36"/>
      <c r="L1339" s="43" t="s">
        <v>1299</v>
      </c>
      <c r="M1339" s="36"/>
      <c r="N1339" s="36"/>
      <c r="O1339" s="43" t="s">
        <v>1299</v>
      </c>
      <c r="P1339" s="43" t="s">
        <v>1299</v>
      </c>
      <c r="Q1339" s="36"/>
      <c r="R1339" s="36"/>
      <c r="S1339" s="36"/>
      <c r="T1339" s="36"/>
      <c r="U1339" s="36"/>
      <c r="V1339" s="36"/>
      <c r="W1339" s="43" t="s">
        <v>1299</v>
      </c>
      <c r="X1339" s="36"/>
    </row>
    <row r="1340" spans="1:24">
      <c r="A1340" s="16" t="s">
        <v>645</v>
      </c>
      <c r="B1340" s="16" t="s">
        <v>474</v>
      </c>
      <c r="C1340" s="16">
        <v>1</v>
      </c>
      <c r="D1340" s="16" t="s">
        <v>882</v>
      </c>
      <c r="E1340" s="16">
        <v>2</v>
      </c>
      <c r="F1340">
        <f t="shared" si="178"/>
        <v>3</v>
      </c>
      <c r="G1340" s="36"/>
      <c r="H1340" s="43" t="s">
        <v>1300</v>
      </c>
      <c r="I1340" s="43" t="s">
        <v>1300</v>
      </c>
      <c r="J1340" s="36"/>
      <c r="K1340" s="36"/>
      <c r="L1340" s="36"/>
      <c r="M1340" s="36"/>
      <c r="N1340" s="36"/>
      <c r="O1340" s="36"/>
      <c r="P1340" s="36"/>
      <c r="Q1340" s="36"/>
      <c r="R1340" s="36"/>
      <c r="S1340" s="36"/>
      <c r="T1340" s="36"/>
      <c r="U1340" s="36"/>
      <c r="V1340" s="36" t="s">
        <v>1304</v>
      </c>
      <c r="W1340" s="36"/>
      <c r="X1340" s="36"/>
    </row>
    <row r="1341" spans="1:24">
      <c r="A1341" s="16" t="s">
        <v>645</v>
      </c>
      <c r="B1341" s="16" t="s">
        <v>474</v>
      </c>
      <c r="C1341" s="16">
        <v>1</v>
      </c>
      <c r="D1341" s="16" t="s">
        <v>882</v>
      </c>
      <c r="E1341" s="16">
        <v>3</v>
      </c>
      <c r="F1341">
        <f t="shared" si="178"/>
        <v>4</v>
      </c>
      <c r="G1341" s="36"/>
      <c r="H1341" s="36"/>
      <c r="I1341" s="36"/>
      <c r="J1341" s="36"/>
      <c r="K1341" s="36"/>
      <c r="L1341" s="43" t="s">
        <v>1299</v>
      </c>
      <c r="M1341" s="36"/>
      <c r="N1341" s="36"/>
      <c r="O1341" s="43" t="s">
        <v>1299</v>
      </c>
      <c r="P1341" s="43" t="s">
        <v>1299</v>
      </c>
      <c r="Q1341" s="36"/>
      <c r="R1341" s="36"/>
      <c r="S1341" s="36"/>
      <c r="T1341" s="36"/>
      <c r="U1341" s="36"/>
      <c r="V1341" s="36"/>
      <c r="W1341" s="43" t="s">
        <v>1299</v>
      </c>
      <c r="X1341" s="36"/>
    </row>
    <row r="1342" spans="1:24">
      <c r="A1342" s="16" t="s">
        <v>645</v>
      </c>
      <c r="B1342" s="16" t="s">
        <v>474</v>
      </c>
      <c r="C1342" s="16">
        <v>1</v>
      </c>
      <c r="D1342" s="16" t="s">
        <v>881</v>
      </c>
      <c r="E1342" s="16">
        <v>4</v>
      </c>
      <c r="F1342">
        <f t="shared" si="178"/>
        <v>3</v>
      </c>
      <c r="G1342" s="36"/>
      <c r="H1342" s="36"/>
      <c r="I1342" s="36"/>
      <c r="J1342" s="36"/>
      <c r="K1342" s="36"/>
      <c r="L1342" s="36"/>
      <c r="M1342" s="36"/>
      <c r="N1342" s="36"/>
      <c r="O1342" s="43" t="s">
        <v>1299</v>
      </c>
      <c r="P1342" s="43" t="s">
        <v>1299</v>
      </c>
      <c r="Q1342" s="36"/>
      <c r="R1342" s="36"/>
      <c r="S1342" s="36"/>
      <c r="T1342" s="36"/>
      <c r="U1342" s="36"/>
      <c r="V1342" s="36"/>
      <c r="W1342" s="43" t="s">
        <v>1299</v>
      </c>
      <c r="X1342" s="36"/>
    </row>
    <row r="1343" spans="1:24">
      <c r="A1343" s="16" t="s">
        <v>645</v>
      </c>
      <c r="B1343" s="16" t="s">
        <v>474</v>
      </c>
      <c r="C1343" s="16">
        <v>1</v>
      </c>
      <c r="D1343" s="16" t="s">
        <v>880</v>
      </c>
      <c r="E1343" s="16">
        <v>5</v>
      </c>
      <c r="F1343">
        <f t="shared" si="178"/>
        <v>3</v>
      </c>
      <c r="G1343" s="36"/>
      <c r="H1343" s="36"/>
      <c r="I1343" s="36"/>
      <c r="J1343" s="36"/>
      <c r="K1343" s="36"/>
      <c r="L1343" s="36"/>
      <c r="M1343" s="36"/>
      <c r="N1343" s="36"/>
      <c r="O1343" s="43" t="s">
        <v>1299</v>
      </c>
      <c r="P1343" s="43" t="s">
        <v>1299</v>
      </c>
      <c r="Q1343" s="36"/>
      <c r="R1343" s="36"/>
      <c r="S1343" s="36"/>
      <c r="T1343" s="36"/>
      <c r="U1343" s="36"/>
      <c r="V1343" s="36"/>
      <c r="W1343" s="43" t="s">
        <v>1299</v>
      </c>
      <c r="X1343" s="36"/>
    </row>
    <row r="1344" spans="1:24">
      <c r="A1344" s="16" t="s">
        <v>645</v>
      </c>
      <c r="B1344" s="16" t="s">
        <v>474</v>
      </c>
      <c r="C1344" s="16">
        <v>1</v>
      </c>
      <c r="D1344" s="16" t="s">
        <v>881</v>
      </c>
      <c r="E1344" s="16">
        <v>6</v>
      </c>
      <c r="F1344">
        <f t="shared" si="178"/>
        <v>3</v>
      </c>
      <c r="G1344" s="36"/>
      <c r="H1344" s="36"/>
      <c r="I1344" s="36"/>
      <c r="J1344" s="36"/>
      <c r="K1344" s="36"/>
      <c r="L1344" s="36"/>
      <c r="M1344" s="36"/>
      <c r="N1344" s="36"/>
      <c r="O1344" s="43" t="s">
        <v>1299</v>
      </c>
      <c r="P1344" s="43" t="s">
        <v>1299</v>
      </c>
      <c r="Q1344" s="36"/>
      <c r="R1344" s="36"/>
      <c r="S1344" s="36"/>
      <c r="T1344" s="36"/>
      <c r="U1344" s="36"/>
      <c r="V1344" s="36"/>
      <c r="W1344" s="43" t="s">
        <v>1299</v>
      </c>
      <c r="X1344" s="36"/>
    </row>
    <row r="1345" spans="1:24">
      <c r="A1345" s="16" t="s">
        <v>645</v>
      </c>
      <c r="B1345" s="16" t="s">
        <v>474</v>
      </c>
      <c r="C1345" s="16">
        <v>1</v>
      </c>
      <c r="D1345" s="16" t="s">
        <v>882</v>
      </c>
      <c r="E1345" s="16">
        <v>7</v>
      </c>
      <c r="F1345">
        <f t="shared" si="178"/>
        <v>2</v>
      </c>
      <c r="G1345" s="36"/>
      <c r="H1345" s="36"/>
      <c r="I1345" s="36"/>
      <c r="J1345" s="36"/>
      <c r="K1345" s="36"/>
      <c r="L1345" s="36"/>
      <c r="M1345" s="36"/>
      <c r="N1345" s="36"/>
      <c r="O1345" s="36"/>
      <c r="P1345" s="43" t="s">
        <v>1299</v>
      </c>
      <c r="Q1345" s="36"/>
      <c r="R1345" s="36"/>
      <c r="S1345" s="36"/>
      <c r="T1345" s="36"/>
      <c r="U1345" s="36"/>
      <c r="V1345" s="36"/>
      <c r="W1345" s="43" t="s">
        <v>1299</v>
      </c>
      <c r="X1345" s="36"/>
    </row>
    <row r="1346" spans="1:24">
      <c r="A1346" s="16" t="s">
        <v>645</v>
      </c>
      <c r="B1346" s="16" t="s">
        <v>474</v>
      </c>
      <c r="C1346" s="16">
        <v>3</v>
      </c>
      <c r="D1346" s="16" t="s">
        <v>880</v>
      </c>
      <c r="E1346" s="16">
        <v>8</v>
      </c>
      <c r="F1346">
        <f t="shared" si="178"/>
        <v>0</v>
      </c>
      <c r="G1346" s="36"/>
      <c r="H1346" s="36"/>
      <c r="I1346" s="36"/>
      <c r="J1346" s="36"/>
      <c r="K1346" s="36"/>
      <c r="L1346" s="36"/>
      <c r="M1346" s="36"/>
      <c r="N1346" s="36"/>
      <c r="O1346" s="36"/>
      <c r="P1346" s="36"/>
      <c r="Q1346" s="36"/>
      <c r="R1346" s="36"/>
      <c r="S1346" s="36"/>
      <c r="T1346" s="36"/>
      <c r="U1346" s="36"/>
      <c r="V1346" s="36"/>
      <c r="W1346" s="36"/>
      <c r="X1346" s="36"/>
    </row>
    <row r="1347" spans="1:24">
      <c r="A1347" s="16" t="s">
        <v>645</v>
      </c>
      <c r="B1347" s="16" t="s">
        <v>474</v>
      </c>
      <c r="C1347" s="16">
        <v>3</v>
      </c>
      <c r="D1347" s="16" t="s">
        <v>881</v>
      </c>
      <c r="E1347" s="16">
        <v>9</v>
      </c>
      <c r="F1347">
        <f t="shared" si="178"/>
        <v>0</v>
      </c>
      <c r="G1347" s="36"/>
      <c r="H1347" s="36"/>
      <c r="I1347" s="36"/>
      <c r="J1347" s="36"/>
      <c r="K1347" s="36"/>
      <c r="L1347" s="36"/>
      <c r="M1347" s="36"/>
      <c r="N1347" s="36"/>
      <c r="O1347" s="36"/>
      <c r="P1347" s="36"/>
      <c r="Q1347" s="36"/>
      <c r="R1347" s="36"/>
      <c r="S1347" s="36"/>
      <c r="T1347" s="36"/>
      <c r="U1347" s="36"/>
      <c r="V1347" s="36"/>
      <c r="W1347" s="36"/>
      <c r="X1347" s="36"/>
    </row>
    <row r="1348" spans="1:24">
      <c r="A1348" s="16" t="s">
        <v>645</v>
      </c>
      <c r="B1348" s="16" t="s">
        <v>474</v>
      </c>
      <c r="C1348" s="16">
        <v>3</v>
      </c>
      <c r="D1348" s="16" t="s">
        <v>882</v>
      </c>
      <c r="E1348" s="16">
        <v>10</v>
      </c>
      <c r="F1348">
        <f t="shared" si="178"/>
        <v>0</v>
      </c>
      <c r="G1348" s="36"/>
      <c r="H1348" s="36"/>
      <c r="I1348" s="36"/>
      <c r="J1348" s="36"/>
      <c r="K1348" s="36"/>
      <c r="L1348" s="36"/>
      <c r="M1348" s="36"/>
      <c r="N1348" s="36"/>
      <c r="O1348" s="36"/>
      <c r="P1348" s="36"/>
      <c r="Q1348" s="36"/>
      <c r="R1348" s="36"/>
      <c r="S1348" s="36"/>
      <c r="T1348" s="36"/>
      <c r="U1348" s="36"/>
      <c r="V1348" s="36"/>
      <c r="W1348" s="36"/>
      <c r="X1348" s="36"/>
    </row>
    <row r="1349" spans="1:24">
      <c r="A1349" s="16"/>
      <c r="B1349" s="16"/>
      <c r="C1349" s="16"/>
      <c r="D1349" s="16"/>
      <c r="E1349" s="16"/>
      <c r="F1349">
        <f t="shared" ref="F1349:F1350" si="179" xml:space="preserve"> COUNTA(G1349:AJ1349)</f>
        <v>0</v>
      </c>
      <c r="G1349" s="36"/>
      <c r="H1349" s="36"/>
      <c r="I1349" s="36"/>
      <c r="J1349" s="36"/>
      <c r="K1349" s="36"/>
      <c r="L1349" s="36"/>
      <c r="M1349" s="36"/>
      <c r="N1349" s="36"/>
      <c r="O1349" s="36"/>
      <c r="P1349" s="36"/>
      <c r="Q1349" s="36"/>
      <c r="R1349" s="36"/>
      <c r="S1349" s="36"/>
      <c r="T1349" s="36"/>
      <c r="U1349" s="36"/>
      <c r="V1349" s="36"/>
      <c r="W1349" s="36"/>
      <c r="X1349" s="36"/>
    </row>
    <row r="1350" spans="1:24">
      <c r="A1350" s="16" t="s">
        <v>645</v>
      </c>
      <c r="B1350" s="16" t="s">
        <v>43</v>
      </c>
      <c r="C1350" s="16">
        <v>1</v>
      </c>
      <c r="D1350" s="16">
        <v>1</v>
      </c>
      <c r="E1350" s="16"/>
      <c r="F1350">
        <f t="shared" si="179"/>
        <v>0</v>
      </c>
      <c r="G1350" s="36"/>
      <c r="H1350" s="36"/>
      <c r="I1350" s="36"/>
      <c r="J1350" s="36"/>
      <c r="K1350" s="36"/>
      <c r="L1350" s="36"/>
      <c r="M1350" s="36"/>
      <c r="N1350" s="36"/>
      <c r="O1350" s="36"/>
      <c r="P1350" s="36"/>
      <c r="Q1350" s="36"/>
      <c r="R1350" s="36"/>
      <c r="S1350" s="36"/>
      <c r="T1350" s="36"/>
      <c r="U1350" s="36"/>
      <c r="V1350" s="36"/>
      <c r="W1350" s="36"/>
      <c r="X1350" s="36"/>
    </row>
    <row r="1351" spans="1:24">
      <c r="A1351" s="16" t="s">
        <v>645</v>
      </c>
      <c r="B1351" s="16" t="s">
        <v>43</v>
      </c>
      <c r="C1351" s="16">
        <v>1</v>
      </c>
      <c r="D1351" s="16" t="s">
        <v>880</v>
      </c>
      <c r="E1351" s="16">
        <v>1</v>
      </c>
      <c r="F1351">
        <f t="shared" ref="F1351:F1371" si="180" xml:space="preserve"> COUNTA(G1351:AJ1351)</f>
        <v>1</v>
      </c>
      <c r="G1351" s="36"/>
      <c r="H1351" s="36"/>
      <c r="I1351" s="36"/>
      <c r="J1351" s="36"/>
      <c r="K1351" s="43" t="s">
        <v>1299</v>
      </c>
      <c r="L1351" s="36"/>
      <c r="M1351" s="36"/>
      <c r="N1351" s="36"/>
      <c r="O1351" s="36"/>
      <c r="P1351" s="36"/>
      <c r="Q1351" s="36"/>
      <c r="R1351" s="36"/>
      <c r="S1351" s="36"/>
      <c r="T1351" s="36"/>
      <c r="U1351" s="36"/>
      <c r="V1351" s="36"/>
      <c r="W1351" s="36"/>
      <c r="X1351" s="36"/>
    </row>
    <row r="1352" spans="1:24">
      <c r="A1352" s="16" t="s">
        <v>645</v>
      </c>
      <c r="B1352" s="16" t="s">
        <v>43</v>
      </c>
      <c r="C1352" s="16">
        <v>1</v>
      </c>
      <c r="D1352" s="16" t="s">
        <v>881</v>
      </c>
      <c r="E1352" s="16">
        <v>2</v>
      </c>
      <c r="F1352">
        <f t="shared" si="180"/>
        <v>1</v>
      </c>
      <c r="G1352" s="36"/>
      <c r="H1352" s="36"/>
      <c r="I1352" s="36"/>
      <c r="J1352" s="36"/>
      <c r="K1352" s="43" t="s">
        <v>1299</v>
      </c>
      <c r="L1352" s="36"/>
      <c r="M1352" s="36"/>
      <c r="N1352" s="36"/>
      <c r="O1352" s="36"/>
      <c r="P1352" s="36"/>
      <c r="Q1352" s="36"/>
      <c r="R1352" s="36"/>
      <c r="S1352" s="36"/>
      <c r="T1352" s="36"/>
      <c r="U1352" s="36"/>
      <c r="V1352" s="36"/>
      <c r="W1352" s="36"/>
      <c r="X1352" s="36"/>
    </row>
    <row r="1353" spans="1:24">
      <c r="A1353" s="16" t="s">
        <v>645</v>
      </c>
      <c r="B1353" s="16" t="s">
        <v>43</v>
      </c>
      <c r="C1353" s="16">
        <v>2</v>
      </c>
      <c r="D1353" s="16" t="s">
        <v>880</v>
      </c>
      <c r="E1353" s="16">
        <v>3</v>
      </c>
      <c r="F1353">
        <f t="shared" si="180"/>
        <v>0</v>
      </c>
      <c r="G1353" s="36"/>
      <c r="H1353" s="36"/>
      <c r="I1353" s="36"/>
      <c r="J1353" s="36"/>
      <c r="K1353" s="36"/>
      <c r="L1353" s="36"/>
      <c r="M1353" s="36"/>
      <c r="N1353" s="36"/>
      <c r="O1353" s="36"/>
      <c r="P1353" s="36"/>
      <c r="Q1353" s="36"/>
      <c r="R1353" s="36"/>
      <c r="S1353" s="36"/>
      <c r="T1353" s="36"/>
      <c r="U1353" s="36"/>
      <c r="V1353" s="36"/>
      <c r="W1353" s="36"/>
      <c r="X1353" s="36"/>
    </row>
    <row r="1354" spans="1:24">
      <c r="A1354" s="16" t="s">
        <v>645</v>
      </c>
      <c r="B1354" s="16" t="s">
        <v>43</v>
      </c>
      <c r="C1354" s="16">
        <v>2</v>
      </c>
      <c r="D1354" s="16" t="s">
        <v>881</v>
      </c>
      <c r="E1354" s="16">
        <v>4</v>
      </c>
      <c r="F1354">
        <f t="shared" si="180"/>
        <v>0</v>
      </c>
      <c r="G1354" s="36"/>
      <c r="H1354" s="36"/>
      <c r="I1354" s="36"/>
      <c r="J1354" s="36"/>
      <c r="K1354" s="36"/>
      <c r="L1354" s="36"/>
      <c r="M1354" s="36"/>
      <c r="N1354" s="36"/>
      <c r="O1354" s="36"/>
      <c r="P1354" s="36"/>
      <c r="Q1354" s="36"/>
      <c r="R1354" s="36"/>
      <c r="S1354" s="36"/>
      <c r="T1354" s="36"/>
      <c r="U1354" s="36"/>
      <c r="V1354" s="36"/>
      <c r="W1354" s="36"/>
      <c r="X1354" s="36"/>
    </row>
    <row r="1355" spans="1:24">
      <c r="A1355" s="16" t="s">
        <v>645</v>
      </c>
      <c r="B1355" s="16" t="s">
        <v>43</v>
      </c>
      <c r="C1355" s="16">
        <v>3</v>
      </c>
      <c r="D1355" s="16" t="s">
        <v>880</v>
      </c>
      <c r="E1355" s="16">
        <v>5</v>
      </c>
      <c r="F1355">
        <f t="shared" si="180"/>
        <v>0</v>
      </c>
      <c r="G1355" s="36"/>
      <c r="H1355" s="36"/>
      <c r="I1355" s="36"/>
      <c r="J1355" s="36"/>
      <c r="K1355" s="36"/>
      <c r="L1355" s="36"/>
      <c r="M1355" s="36"/>
      <c r="N1355" s="36"/>
      <c r="O1355" s="36"/>
      <c r="P1355" s="36"/>
      <c r="Q1355" s="36"/>
      <c r="R1355" s="36"/>
      <c r="S1355" s="36"/>
      <c r="T1355" s="36"/>
      <c r="U1355" s="36"/>
      <c r="V1355" s="36"/>
      <c r="W1355" s="36"/>
      <c r="X1355" s="36"/>
    </row>
    <row r="1356" spans="1:24">
      <c r="A1356" s="16" t="s">
        <v>645</v>
      </c>
      <c r="B1356" s="16" t="s">
        <v>43</v>
      </c>
      <c r="C1356" s="16">
        <v>3</v>
      </c>
      <c r="D1356" s="16" t="s">
        <v>880</v>
      </c>
      <c r="E1356" s="16">
        <v>6</v>
      </c>
      <c r="F1356">
        <f t="shared" si="180"/>
        <v>0</v>
      </c>
      <c r="G1356" s="36"/>
      <c r="H1356" s="36"/>
      <c r="I1356" s="36"/>
      <c r="J1356" s="36"/>
      <c r="K1356" s="36"/>
      <c r="L1356" s="36"/>
      <c r="M1356" s="36"/>
      <c r="N1356" s="36"/>
      <c r="O1356" s="36"/>
      <c r="P1356" s="36"/>
      <c r="Q1356" s="36"/>
      <c r="R1356" s="36"/>
      <c r="S1356" s="36"/>
      <c r="T1356" s="36"/>
      <c r="U1356" s="36"/>
      <c r="V1356" s="36"/>
      <c r="W1356" s="36"/>
      <c r="X1356" s="36"/>
    </row>
    <row r="1357" spans="1:24">
      <c r="A1357" s="16" t="s">
        <v>645</v>
      </c>
      <c r="B1357" s="16" t="s">
        <v>43</v>
      </c>
      <c r="C1357" s="16">
        <v>3</v>
      </c>
      <c r="D1357" s="16" t="s">
        <v>881</v>
      </c>
      <c r="E1357" s="16">
        <v>7</v>
      </c>
      <c r="F1357">
        <f t="shared" si="180"/>
        <v>0</v>
      </c>
      <c r="G1357" s="36"/>
      <c r="H1357" s="36"/>
      <c r="I1357" s="36"/>
      <c r="J1357" s="36"/>
      <c r="K1357" s="36"/>
      <c r="L1357" s="36"/>
      <c r="M1357" s="36"/>
      <c r="N1357" s="36"/>
      <c r="O1357" s="36"/>
      <c r="P1357" s="36"/>
      <c r="Q1357" s="36"/>
      <c r="R1357" s="36"/>
      <c r="S1357" s="36"/>
      <c r="T1357" s="36"/>
      <c r="U1357" s="36"/>
      <c r="V1357" s="36"/>
      <c r="W1357" s="36"/>
      <c r="X1357" s="36"/>
    </row>
    <row r="1358" spans="1:24">
      <c r="A1358" s="16" t="s">
        <v>645</v>
      </c>
      <c r="B1358" s="16" t="s">
        <v>43</v>
      </c>
      <c r="C1358" s="16">
        <v>3</v>
      </c>
      <c r="D1358" s="16" t="s">
        <v>882</v>
      </c>
      <c r="E1358" s="16">
        <v>8</v>
      </c>
      <c r="F1358">
        <f t="shared" si="180"/>
        <v>0</v>
      </c>
      <c r="G1358" s="36"/>
      <c r="H1358" s="36"/>
      <c r="I1358" s="36"/>
      <c r="J1358" s="36"/>
      <c r="K1358" s="36"/>
      <c r="L1358" s="36"/>
      <c r="M1358" s="36"/>
      <c r="N1358" s="36"/>
      <c r="O1358" s="36"/>
      <c r="P1358" s="36"/>
      <c r="Q1358" s="36"/>
      <c r="R1358" s="36"/>
      <c r="S1358" s="36"/>
      <c r="T1358" s="36"/>
      <c r="U1358" s="36"/>
      <c r="V1358" s="36"/>
      <c r="W1358" s="36"/>
      <c r="X1358" s="36"/>
    </row>
    <row r="1359" spans="1:24">
      <c r="A1359" s="16"/>
      <c r="B1359" s="16"/>
      <c r="C1359" s="16"/>
      <c r="D1359" s="16"/>
      <c r="E1359" s="16"/>
      <c r="F1359">
        <f t="shared" si="180"/>
        <v>0</v>
      </c>
      <c r="G1359" s="36"/>
      <c r="H1359" s="36"/>
      <c r="I1359" s="36"/>
      <c r="J1359" s="36"/>
      <c r="K1359" s="36"/>
      <c r="L1359" s="36"/>
      <c r="M1359" s="36"/>
      <c r="N1359" s="36"/>
      <c r="O1359" s="36"/>
      <c r="P1359" s="36"/>
      <c r="Q1359" s="36"/>
      <c r="R1359" s="36"/>
      <c r="S1359" s="36"/>
      <c r="T1359" s="36"/>
      <c r="U1359" s="36"/>
      <c r="V1359" s="36"/>
      <c r="W1359" s="36"/>
      <c r="X1359" s="36"/>
    </row>
    <row r="1360" spans="1:24">
      <c r="A1360" s="16" t="s">
        <v>645</v>
      </c>
      <c r="B1360" s="16" t="s">
        <v>716</v>
      </c>
      <c r="C1360" s="16">
        <v>0</v>
      </c>
      <c r="D1360" s="16">
        <v>0</v>
      </c>
      <c r="E1360" s="16"/>
      <c r="F1360">
        <f t="shared" si="180"/>
        <v>0</v>
      </c>
      <c r="G1360" s="36"/>
      <c r="H1360" s="36"/>
      <c r="I1360" s="36"/>
      <c r="J1360" s="36"/>
      <c r="K1360" s="36"/>
      <c r="L1360" s="36"/>
      <c r="M1360" s="36"/>
      <c r="N1360" s="36"/>
      <c r="O1360" s="36"/>
      <c r="P1360" s="36"/>
      <c r="Q1360" s="36"/>
      <c r="R1360" s="36"/>
      <c r="S1360" s="36"/>
      <c r="T1360" s="36"/>
      <c r="U1360" s="36"/>
      <c r="V1360" s="36"/>
      <c r="W1360" s="36"/>
      <c r="X1360" s="36"/>
    </row>
    <row r="1361" spans="1:24">
      <c r="A1361" s="16" t="s">
        <v>645</v>
      </c>
      <c r="B1361" s="16" t="s">
        <v>716</v>
      </c>
      <c r="C1361" s="16">
        <v>3</v>
      </c>
      <c r="D1361" s="16" t="s">
        <v>880</v>
      </c>
      <c r="E1361" s="16">
        <v>1</v>
      </c>
      <c r="F1361">
        <f t="shared" si="180"/>
        <v>0</v>
      </c>
      <c r="G1361" s="36"/>
      <c r="H1361" s="36"/>
      <c r="I1361" s="36"/>
      <c r="J1361" s="36"/>
      <c r="K1361" s="36"/>
      <c r="L1361" s="36"/>
      <c r="M1361" s="36"/>
      <c r="N1361" s="36"/>
      <c r="O1361" s="36"/>
      <c r="P1361" s="36"/>
      <c r="Q1361" s="36"/>
      <c r="R1361" s="36"/>
      <c r="S1361" s="36"/>
      <c r="T1361" s="36"/>
      <c r="U1361" s="36"/>
      <c r="V1361" s="36"/>
      <c r="W1361" s="36"/>
      <c r="X1361" s="36"/>
    </row>
    <row r="1362" spans="1:24">
      <c r="A1362" s="16" t="s">
        <v>645</v>
      </c>
      <c r="B1362" s="16" t="s">
        <v>716</v>
      </c>
      <c r="C1362" s="16">
        <v>3</v>
      </c>
      <c r="D1362" s="16" t="s">
        <v>880</v>
      </c>
      <c r="E1362" s="16">
        <v>2</v>
      </c>
      <c r="F1362">
        <f t="shared" si="180"/>
        <v>0</v>
      </c>
      <c r="G1362" s="36"/>
      <c r="H1362" s="36"/>
      <c r="I1362" s="36"/>
      <c r="J1362" s="36"/>
      <c r="K1362" s="36"/>
      <c r="L1362" s="36"/>
      <c r="M1362" s="36"/>
      <c r="N1362" s="36"/>
      <c r="O1362" s="36"/>
      <c r="P1362" s="36"/>
      <c r="Q1362" s="36"/>
      <c r="R1362" s="36"/>
      <c r="S1362" s="36"/>
      <c r="T1362" s="36"/>
      <c r="U1362" s="36"/>
      <c r="V1362" s="36"/>
      <c r="W1362" s="36"/>
      <c r="X1362" s="36"/>
    </row>
    <row r="1363" spans="1:24">
      <c r="A1363" s="16" t="s">
        <v>645</v>
      </c>
      <c r="B1363" s="16" t="s">
        <v>716</v>
      </c>
      <c r="C1363" s="16">
        <v>3</v>
      </c>
      <c r="D1363" s="16" t="s">
        <v>880</v>
      </c>
      <c r="E1363" s="16">
        <v>3</v>
      </c>
      <c r="F1363">
        <f t="shared" si="180"/>
        <v>0</v>
      </c>
      <c r="G1363" s="36"/>
      <c r="H1363" s="36"/>
      <c r="I1363" s="36"/>
      <c r="J1363" s="36"/>
      <c r="K1363" s="36"/>
      <c r="L1363" s="36"/>
      <c r="M1363" s="36"/>
      <c r="N1363" s="36"/>
      <c r="O1363" s="36"/>
      <c r="P1363" s="36"/>
      <c r="Q1363" s="36"/>
      <c r="R1363" s="36"/>
      <c r="S1363" s="36"/>
      <c r="T1363" s="36"/>
      <c r="U1363" s="36"/>
      <c r="V1363" s="36"/>
      <c r="W1363" s="36"/>
      <c r="X1363" s="36"/>
    </row>
    <row r="1364" spans="1:24">
      <c r="A1364" s="16" t="s">
        <v>645</v>
      </c>
      <c r="B1364" s="16" t="s">
        <v>716</v>
      </c>
      <c r="C1364" s="16">
        <v>3</v>
      </c>
      <c r="D1364" s="16" t="s">
        <v>882</v>
      </c>
      <c r="E1364" s="16">
        <v>4</v>
      </c>
      <c r="F1364">
        <f t="shared" si="180"/>
        <v>0</v>
      </c>
      <c r="G1364" s="36"/>
      <c r="H1364" s="36"/>
      <c r="I1364" s="36"/>
      <c r="J1364" s="36"/>
      <c r="K1364" s="36"/>
      <c r="L1364" s="36"/>
      <c r="M1364" s="36"/>
      <c r="N1364" s="36"/>
      <c r="O1364" s="36"/>
      <c r="P1364" s="36"/>
      <c r="Q1364" s="36"/>
      <c r="R1364" s="36"/>
      <c r="S1364" s="36"/>
      <c r="T1364" s="36"/>
      <c r="U1364" s="36"/>
      <c r="V1364" s="36"/>
      <c r="W1364" s="36"/>
      <c r="X1364" s="36"/>
    </row>
    <row r="1365" spans="1:24">
      <c r="A1365" s="16"/>
      <c r="B1365" s="16"/>
      <c r="C1365" s="16"/>
      <c r="D1365" s="16"/>
      <c r="E1365" s="16"/>
      <c r="F1365">
        <f t="shared" si="180"/>
        <v>0</v>
      </c>
      <c r="G1365" s="36"/>
      <c r="H1365" s="36"/>
      <c r="I1365" s="36"/>
      <c r="J1365" s="36"/>
      <c r="K1365" s="36"/>
      <c r="L1365" s="36"/>
      <c r="M1365" s="36"/>
      <c r="N1365" s="36"/>
      <c r="O1365" s="36"/>
      <c r="P1365" s="36"/>
      <c r="Q1365" s="36"/>
      <c r="R1365" s="36"/>
      <c r="S1365" s="36"/>
      <c r="T1365" s="36"/>
      <c r="U1365" s="36"/>
      <c r="V1365" s="36"/>
      <c r="W1365" s="36"/>
      <c r="X1365" s="36"/>
    </row>
    <row r="1366" spans="1:24">
      <c r="A1366" s="16" t="s">
        <v>645</v>
      </c>
      <c r="B1366" s="16" t="s">
        <v>1277</v>
      </c>
      <c r="C1366" s="16">
        <v>0</v>
      </c>
      <c r="D1366" s="16">
        <v>0</v>
      </c>
      <c r="E1366" s="16"/>
      <c r="F1366">
        <f t="shared" si="180"/>
        <v>0</v>
      </c>
      <c r="G1366" s="36"/>
      <c r="H1366" s="36"/>
      <c r="I1366" s="36"/>
      <c r="J1366" s="36"/>
      <c r="K1366" s="36"/>
      <c r="L1366" s="36"/>
      <c r="M1366" s="36"/>
      <c r="N1366" s="36"/>
      <c r="O1366" s="36"/>
      <c r="P1366" s="36"/>
      <c r="Q1366" s="36"/>
      <c r="R1366" s="36"/>
      <c r="S1366" s="36"/>
      <c r="T1366" s="36"/>
      <c r="U1366" s="36"/>
      <c r="V1366" s="36"/>
      <c r="W1366" s="36"/>
      <c r="X1366" s="36"/>
    </row>
    <row r="1367" spans="1:24">
      <c r="A1367" s="16" t="s">
        <v>645</v>
      </c>
      <c r="B1367" s="16" t="s">
        <v>1277</v>
      </c>
      <c r="C1367" s="16">
        <v>3</v>
      </c>
      <c r="D1367" s="16" t="s">
        <v>880</v>
      </c>
      <c r="E1367" s="16">
        <v>1</v>
      </c>
      <c r="F1367">
        <f t="shared" si="180"/>
        <v>0</v>
      </c>
      <c r="G1367" s="36"/>
      <c r="H1367" s="36"/>
      <c r="I1367" s="36"/>
      <c r="J1367" s="36"/>
      <c r="K1367" s="36"/>
      <c r="L1367" s="36"/>
      <c r="M1367" s="36"/>
      <c r="N1367" s="36"/>
      <c r="O1367" s="36"/>
      <c r="P1367" s="36"/>
      <c r="Q1367" s="36"/>
      <c r="R1367" s="36"/>
      <c r="S1367" s="36"/>
      <c r="T1367" s="36"/>
      <c r="U1367" s="36"/>
      <c r="V1367" s="36"/>
      <c r="W1367" s="36"/>
      <c r="X1367" s="36"/>
    </row>
    <row r="1368" spans="1:24">
      <c r="A1368" s="16" t="s">
        <v>645</v>
      </c>
      <c r="B1368" s="16" t="s">
        <v>1277</v>
      </c>
      <c r="C1368" s="16">
        <v>3</v>
      </c>
      <c r="D1368" s="16" t="s">
        <v>880</v>
      </c>
      <c r="E1368" s="16">
        <v>2</v>
      </c>
      <c r="F1368">
        <f t="shared" si="180"/>
        <v>0</v>
      </c>
      <c r="G1368" s="36"/>
      <c r="H1368" s="36"/>
      <c r="I1368" s="36"/>
      <c r="J1368" s="36"/>
      <c r="K1368" s="36"/>
      <c r="L1368" s="36"/>
      <c r="M1368" s="36"/>
      <c r="N1368" s="36"/>
      <c r="O1368" s="36"/>
      <c r="P1368" s="36"/>
      <c r="Q1368" s="36"/>
      <c r="R1368" s="36"/>
      <c r="S1368" s="36"/>
      <c r="T1368" s="36"/>
      <c r="U1368" s="36"/>
      <c r="V1368" s="36"/>
      <c r="W1368" s="36"/>
      <c r="X1368" s="36"/>
    </row>
    <row r="1369" spans="1:24">
      <c r="A1369" s="16" t="s">
        <v>645</v>
      </c>
      <c r="B1369" s="16" t="s">
        <v>1277</v>
      </c>
      <c r="C1369" s="16">
        <v>3</v>
      </c>
      <c r="D1369" s="16" t="s">
        <v>880</v>
      </c>
      <c r="E1369" s="16">
        <v>3</v>
      </c>
      <c r="F1369">
        <f t="shared" si="180"/>
        <v>0</v>
      </c>
      <c r="G1369" s="36"/>
      <c r="H1369" s="36"/>
      <c r="I1369" s="36"/>
      <c r="J1369" s="36"/>
      <c r="K1369" s="36"/>
      <c r="L1369" s="36"/>
      <c r="M1369" s="36"/>
      <c r="N1369" s="36"/>
      <c r="O1369" s="36"/>
      <c r="P1369" s="36"/>
      <c r="Q1369" s="36"/>
      <c r="R1369" s="36"/>
      <c r="S1369" s="36"/>
      <c r="T1369" s="36"/>
      <c r="U1369" s="36"/>
      <c r="V1369" s="36"/>
      <c r="W1369" s="36"/>
      <c r="X1369" s="36"/>
    </row>
    <row r="1370" spans="1:24">
      <c r="A1370" s="16" t="s">
        <v>645</v>
      </c>
      <c r="B1370" s="16" t="s">
        <v>1277</v>
      </c>
      <c r="C1370" s="16">
        <v>3</v>
      </c>
      <c r="D1370" s="16" t="s">
        <v>880</v>
      </c>
      <c r="E1370" s="16">
        <v>4</v>
      </c>
      <c r="F1370">
        <f t="shared" si="180"/>
        <v>0</v>
      </c>
      <c r="G1370" s="36"/>
      <c r="H1370" s="36"/>
      <c r="I1370" s="36"/>
      <c r="J1370" s="36"/>
      <c r="K1370" s="36"/>
      <c r="L1370" s="36"/>
      <c r="M1370" s="36"/>
      <c r="N1370" s="36"/>
      <c r="O1370" s="36"/>
      <c r="P1370" s="36"/>
      <c r="Q1370" s="36"/>
      <c r="R1370" s="36"/>
      <c r="S1370" s="36"/>
      <c r="T1370" s="36"/>
      <c r="U1370" s="36"/>
      <c r="V1370" s="36"/>
      <c r="W1370" s="36"/>
      <c r="X1370" s="36"/>
    </row>
    <row r="1371" spans="1:24">
      <c r="A1371" s="16" t="s">
        <v>645</v>
      </c>
      <c r="B1371" s="16" t="s">
        <v>1277</v>
      </c>
      <c r="C1371" s="16">
        <v>3</v>
      </c>
      <c r="D1371" s="16" t="s">
        <v>881</v>
      </c>
      <c r="E1371" s="16">
        <v>5</v>
      </c>
      <c r="F1371">
        <f t="shared" si="180"/>
        <v>1</v>
      </c>
      <c r="G1371" s="36"/>
      <c r="H1371" s="36"/>
      <c r="I1371" s="36"/>
      <c r="J1371" s="36"/>
      <c r="K1371" s="36"/>
      <c r="L1371" s="36"/>
      <c r="M1371" s="36"/>
      <c r="N1371" s="36"/>
      <c r="O1371" s="36"/>
      <c r="P1371" s="36"/>
      <c r="Q1371" s="36"/>
      <c r="R1371" s="36"/>
      <c r="S1371" s="36"/>
      <c r="T1371" s="36"/>
      <c r="U1371" s="43" t="s">
        <v>1299</v>
      </c>
      <c r="V1371" s="36"/>
      <c r="W1371" s="36"/>
      <c r="X1371" s="36"/>
    </row>
    <row r="1372" spans="1:24">
      <c r="A1372" s="16"/>
      <c r="B1372" s="16"/>
      <c r="C1372" s="16"/>
      <c r="D1372" s="16"/>
      <c r="E1372" s="16"/>
      <c r="F1372">
        <f t="shared" ref="F1372:F1373" si="181" xml:space="preserve"> COUNTA(G1372:AJ1372)</f>
        <v>0</v>
      </c>
      <c r="G1372" s="36"/>
      <c r="H1372" s="36"/>
      <c r="I1372" s="36"/>
      <c r="J1372" s="36"/>
      <c r="K1372" s="36"/>
      <c r="L1372" s="36"/>
      <c r="M1372" s="36"/>
      <c r="N1372" s="36"/>
      <c r="O1372" s="36"/>
      <c r="P1372" s="36"/>
      <c r="Q1372" s="36"/>
      <c r="R1372" s="36"/>
      <c r="S1372" s="36"/>
      <c r="T1372" s="36"/>
      <c r="U1372" s="36"/>
      <c r="V1372" s="36"/>
      <c r="W1372" s="36"/>
      <c r="X1372" s="36"/>
    </row>
    <row r="1373" spans="1:24">
      <c r="A1373" s="16" t="s">
        <v>645</v>
      </c>
      <c r="B1373" s="16" t="s">
        <v>823</v>
      </c>
      <c r="C1373" s="16">
        <v>0</v>
      </c>
      <c r="D1373" s="16">
        <v>0</v>
      </c>
      <c r="E1373" s="16"/>
      <c r="F1373">
        <f t="shared" si="181"/>
        <v>0</v>
      </c>
      <c r="G1373" s="36"/>
      <c r="H1373" s="36"/>
      <c r="I1373" s="36"/>
      <c r="J1373" s="36"/>
      <c r="K1373" s="36"/>
      <c r="L1373" s="36"/>
      <c r="M1373" s="36"/>
      <c r="N1373" s="36"/>
      <c r="O1373" s="36"/>
      <c r="P1373" s="36"/>
      <c r="Q1373" s="36"/>
      <c r="R1373" s="36"/>
      <c r="S1373" s="36"/>
      <c r="T1373" s="36"/>
      <c r="U1373" s="36"/>
      <c r="V1373" s="36"/>
      <c r="W1373" s="36"/>
      <c r="X1373" s="36"/>
    </row>
    <row r="1374" spans="1:24">
      <c r="A1374" s="16" t="s">
        <v>645</v>
      </c>
      <c r="B1374" s="16" t="s">
        <v>823</v>
      </c>
      <c r="C1374" s="16">
        <v>3</v>
      </c>
      <c r="D1374" s="16" t="s">
        <v>880</v>
      </c>
      <c r="E1374" s="16">
        <v>1</v>
      </c>
      <c r="F1374">
        <f t="shared" ref="F1374:F1380" si="182" xml:space="preserve"> COUNTA(G1374:AJ1374)</f>
        <v>1</v>
      </c>
      <c r="G1374" s="36"/>
      <c r="H1374" s="36"/>
      <c r="I1374" s="36"/>
      <c r="J1374" s="36"/>
      <c r="K1374" s="36"/>
      <c r="L1374" s="36"/>
      <c r="M1374" s="36"/>
      <c r="N1374" s="36"/>
      <c r="O1374" s="36"/>
      <c r="P1374" s="36"/>
      <c r="Q1374" s="36"/>
      <c r="R1374" s="36"/>
      <c r="S1374" s="36"/>
      <c r="T1374" s="36"/>
      <c r="U1374" s="43" t="s">
        <v>1299</v>
      </c>
      <c r="V1374" s="36"/>
      <c r="W1374" s="36"/>
      <c r="X1374" s="36"/>
    </row>
    <row r="1375" spans="1:24">
      <c r="A1375" s="16" t="s">
        <v>645</v>
      </c>
      <c r="B1375" s="16" t="s">
        <v>823</v>
      </c>
      <c r="C1375" s="16">
        <v>3</v>
      </c>
      <c r="D1375" s="16" t="s">
        <v>880</v>
      </c>
      <c r="E1375" s="16">
        <v>2</v>
      </c>
      <c r="F1375">
        <f t="shared" si="182"/>
        <v>1</v>
      </c>
      <c r="G1375" s="36"/>
      <c r="H1375" s="36"/>
      <c r="I1375" s="36"/>
      <c r="J1375" s="36"/>
      <c r="K1375" s="36"/>
      <c r="L1375" s="36"/>
      <c r="M1375" s="36"/>
      <c r="N1375" s="36"/>
      <c r="O1375" s="36"/>
      <c r="P1375" s="36"/>
      <c r="Q1375" s="36"/>
      <c r="R1375" s="36"/>
      <c r="S1375" s="36"/>
      <c r="T1375" s="36"/>
      <c r="U1375" s="43" t="s">
        <v>1299</v>
      </c>
      <c r="V1375" s="36"/>
      <c r="W1375" s="36"/>
      <c r="X1375" s="36"/>
    </row>
    <row r="1376" spans="1:24">
      <c r="A1376" s="16" t="s">
        <v>645</v>
      </c>
      <c r="B1376" s="16" t="s">
        <v>823</v>
      </c>
      <c r="C1376" s="16">
        <v>3</v>
      </c>
      <c r="D1376" s="16" t="s">
        <v>880</v>
      </c>
      <c r="E1376" s="16">
        <v>3</v>
      </c>
      <c r="F1376">
        <f t="shared" si="182"/>
        <v>1</v>
      </c>
      <c r="G1376" s="36"/>
      <c r="H1376" s="36"/>
      <c r="I1376" s="36"/>
      <c r="J1376" s="36"/>
      <c r="K1376" s="36"/>
      <c r="L1376" s="36"/>
      <c r="M1376" s="36"/>
      <c r="N1376" s="36"/>
      <c r="O1376" s="36"/>
      <c r="P1376" s="36"/>
      <c r="Q1376" s="36"/>
      <c r="R1376" s="36"/>
      <c r="S1376" s="36"/>
      <c r="T1376" s="36"/>
      <c r="U1376" s="43" t="s">
        <v>1299</v>
      </c>
      <c r="V1376" s="36"/>
      <c r="W1376" s="36"/>
      <c r="X1376" s="36"/>
    </row>
    <row r="1377" spans="1:24">
      <c r="A1377" s="16" t="s">
        <v>645</v>
      </c>
      <c r="B1377" s="16" t="s">
        <v>823</v>
      </c>
      <c r="C1377" s="16">
        <v>3</v>
      </c>
      <c r="D1377" s="16" t="s">
        <v>881</v>
      </c>
      <c r="E1377" s="16">
        <v>4</v>
      </c>
      <c r="F1377">
        <f t="shared" si="182"/>
        <v>1</v>
      </c>
      <c r="G1377" s="36"/>
      <c r="H1377" s="36"/>
      <c r="I1377" s="36"/>
      <c r="J1377" s="36"/>
      <c r="K1377" s="36"/>
      <c r="L1377" s="36"/>
      <c r="M1377" s="36"/>
      <c r="N1377" s="36"/>
      <c r="O1377" s="36"/>
      <c r="P1377" s="36"/>
      <c r="Q1377" s="36"/>
      <c r="R1377" s="36"/>
      <c r="S1377" s="36"/>
      <c r="T1377" s="36"/>
      <c r="U1377" s="43" t="s">
        <v>1299</v>
      </c>
      <c r="V1377" s="36"/>
      <c r="W1377" s="36"/>
      <c r="X1377" s="36"/>
    </row>
    <row r="1378" spans="1:24">
      <c r="A1378" s="16" t="s">
        <v>645</v>
      </c>
      <c r="B1378" s="16" t="s">
        <v>823</v>
      </c>
      <c r="C1378" s="16">
        <v>3</v>
      </c>
      <c r="D1378" s="16" t="s">
        <v>880</v>
      </c>
      <c r="E1378" s="16">
        <v>5</v>
      </c>
      <c r="F1378">
        <f t="shared" si="182"/>
        <v>1</v>
      </c>
      <c r="G1378" s="36"/>
      <c r="H1378" s="36"/>
      <c r="I1378" s="36"/>
      <c r="J1378" s="36"/>
      <c r="K1378" s="36"/>
      <c r="L1378" s="36"/>
      <c r="M1378" s="36"/>
      <c r="N1378" s="36"/>
      <c r="O1378" s="36"/>
      <c r="P1378" s="36"/>
      <c r="Q1378" s="36"/>
      <c r="R1378" s="36"/>
      <c r="S1378" s="36"/>
      <c r="T1378" s="36"/>
      <c r="U1378" s="43" t="s">
        <v>1299</v>
      </c>
      <c r="V1378" s="36"/>
      <c r="W1378" s="36"/>
      <c r="X1378" s="36"/>
    </row>
    <row r="1379" spans="1:24">
      <c r="A1379" s="16" t="s">
        <v>645</v>
      </c>
      <c r="B1379" s="16" t="s">
        <v>823</v>
      </c>
      <c r="C1379" s="16">
        <v>3</v>
      </c>
      <c r="D1379" s="16" t="s">
        <v>881</v>
      </c>
      <c r="E1379" s="16">
        <v>6</v>
      </c>
      <c r="F1379">
        <f t="shared" si="182"/>
        <v>1</v>
      </c>
      <c r="G1379" s="36"/>
      <c r="H1379" s="36"/>
      <c r="I1379" s="36"/>
      <c r="J1379" s="36"/>
      <c r="K1379" s="36"/>
      <c r="L1379" s="36"/>
      <c r="M1379" s="36"/>
      <c r="N1379" s="36"/>
      <c r="O1379" s="36"/>
      <c r="P1379" s="36"/>
      <c r="Q1379" s="36"/>
      <c r="R1379" s="36"/>
      <c r="S1379" s="36"/>
      <c r="T1379" s="36"/>
      <c r="U1379" s="43" t="s">
        <v>1299</v>
      </c>
      <c r="V1379" s="36"/>
      <c r="W1379" s="36"/>
      <c r="X1379" s="36"/>
    </row>
    <row r="1380" spans="1:24">
      <c r="A1380" s="16" t="s">
        <v>645</v>
      </c>
      <c r="B1380" s="16" t="s">
        <v>823</v>
      </c>
      <c r="C1380" s="16">
        <v>3</v>
      </c>
      <c r="D1380" s="16" t="s">
        <v>881</v>
      </c>
      <c r="E1380" s="16">
        <v>7</v>
      </c>
      <c r="F1380">
        <f t="shared" si="182"/>
        <v>0</v>
      </c>
      <c r="G1380" s="36"/>
      <c r="H1380" s="36"/>
      <c r="I1380" s="36"/>
      <c r="J1380" s="36"/>
      <c r="K1380" s="36"/>
      <c r="L1380" s="36"/>
      <c r="M1380" s="36"/>
      <c r="N1380" s="36"/>
      <c r="O1380" s="36"/>
      <c r="P1380" s="36"/>
      <c r="Q1380" s="36"/>
      <c r="R1380" s="36"/>
      <c r="S1380" s="36"/>
      <c r="T1380" s="36"/>
      <c r="U1380" s="36"/>
      <c r="V1380" s="36"/>
      <c r="W1380" s="36"/>
      <c r="X1380" s="36"/>
    </row>
    <row r="1381" spans="1:24">
      <c r="A1381" s="14"/>
      <c r="B1381" s="14"/>
      <c r="C1381" s="14"/>
      <c r="D1381" s="14"/>
      <c r="E1381" s="14"/>
      <c r="G1381" s="36"/>
      <c r="H1381" s="36"/>
      <c r="I1381" s="36"/>
      <c r="J1381" s="36"/>
      <c r="K1381" s="36"/>
      <c r="L1381" s="36"/>
      <c r="M1381" s="36"/>
      <c r="N1381" s="36"/>
      <c r="O1381" s="36"/>
      <c r="P1381" s="36"/>
      <c r="Q1381" s="36"/>
      <c r="R1381" s="36"/>
      <c r="S1381" s="36"/>
      <c r="T1381" s="36"/>
      <c r="U1381" s="36"/>
      <c r="V1381" s="36"/>
      <c r="W1381" s="36"/>
      <c r="X1381" s="36"/>
    </row>
    <row r="1382" spans="1:24">
      <c r="A1382" s="14"/>
      <c r="B1382" s="14"/>
      <c r="C1382" s="14"/>
      <c r="D1382" s="14"/>
      <c r="E1382" s="14"/>
      <c r="G1382" s="36"/>
      <c r="H1382" s="36"/>
      <c r="I1382" s="36"/>
      <c r="J1382" s="36"/>
      <c r="K1382" s="36"/>
      <c r="L1382" s="36"/>
      <c r="M1382" s="36"/>
      <c r="N1382" s="36"/>
      <c r="O1382" s="36"/>
      <c r="P1382" s="36"/>
      <c r="Q1382" s="36"/>
      <c r="R1382" s="36"/>
      <c r="S1382" s="36"/>
      <c r="T1382" s="36"/>
      <c r="U1382" s="36"/>
      <c r="V1382" s="36"/>
      <c r="W1382" s="36"/>
      <c r="X1382" s="36"/>
    </row>
    <row r="1383" spans="1:24">
      <c r="A1383" s="14"/>
      <c r="B1383" s="14"/>
      <c r="C1383" s="14"/>
      <c r="D1383" s="14"/>
      <c r="E1383" s="14"/>
      <c r="G1383" s="36"/>
      <c r="H1383" s="36"/>
      <c r="I1383" s="36"/>
      <c r="J1383" s="36"/>
      <c r="K1383" s="36"/>
      <c r="L1383" s="36"/>
      <c r="M1383" s="36"/>
      <c r="N1383" s="36"/>
      <c r="O1383" s="36"/>
      <c r="P1383" s="36"/>
      <c r="Q1383" s="36"/>
      <c r="R1383" s="36"/>
      <c r="S1383" s="36"/>
      <c r="T1383" s="36"/>
      <c r="U1383" s="36"/>
      <c r="V1383" s="36"/>
      <c r="W1383" s="36"/>
      <c r="X1383" s="36"/>
    </row>
    <row r="1384" spans="1:24">
      <c r="A1384" s="14"/>
      <c r="B1384" s="14"/>
      <c r="C1384" s="14"/>
      <c r="D1384" s="14"/>
      <c r="E1384" s="14"/>
      <c r="G1384" s="36"/>
      <c r="H1384" s="36"/>
      <c r="I1384" s="36"/>
      <c r="J1384" s="36"/>
      <c r="K1384" s="36"/>
      <c r="L1384" s="36"/>
      <c r="M1384" s="36"/>
      <c r="N1384" s="36"/>
      <c r="O1384" s="36"/>
      <c r="P1384" s="36"/>
      <c r="Q1384" s="36"/>
      <c r="R1384" s="36"/>
      <c r="S1384" s="36"/>
      <c r="T1384" s="36"/>
      <c r="U1384" s="36"/>
      <c r="V1384" s="36"/>
      <c r="W1384" s="36"/>
      <c r="X1384" s="36"/>
    </row>
    <row r="1385" spans="1:24">
      <c r="A1385" s="14"/>
      <c r="B1385" s="14"/>
      <c r="C1385" s="14"/>
      <c r="D1385" s="14"/>
      <c r="E1385" s="14"/>
      <c r="G1385" s="36"/>
      <c r="H1385" s="36"/>
      <c r="I1385" s="36"/>
      <c r="J1385" s="36"/>
      <c r="K1385" s="36"/>
      <c r="L1385" s="36"/>
      <c r="M1385" s="36"/>
      <c r="N1385" s="36"/>
      <c r="O1385" s="36"/>
      <c r="P1385" s="36"/>
      <c r="Q1385" s="36"/>
      <c r="R1385" s="36"/>
      <c r="S1385" s="36"/>
      <c r="T1385" s="36"/>
      <c r="U1385" s="36"/>
      <c r="V1385" s="36"/>
      <c r="W1385" s="36"/>
      <c r="X1385" s="36"/>
    </row>
    <row r="1386" spans="1:24">
      <c r="A1386" s="14"/>
      <c r="B1386" s="14"/>
      <c r="C1386" s="14"/>
      <c r="D1386" s="14"/>
      <c r="E1386" s="14"/>
      <c r="G1386" s="36"/>
      <c r="H1386" s="36"/>
      <c r="I1386" s="36"/>
      <c r="J1386" s="36"/>
      <c r="K1386" s="36"/>
      <c r="L1386" s="36"/>
      <c r="M1386" s="36"/>
      <c r="N1386" s="36"/>
      <c r="O1386" s="36"/>
      <c r="P1386" s="36"/>
      <c r="Q1386" s="36"/>
      <c r="R1386" s="36"/>
      <c r="S1386" s="36"/>
      <c r="T1386" s="36"/>
      <c r="U1386" s="36"/>
      <c r="V1386" s="36"/>
      <c r="W1386" s="36"/>
      <c r="X1386" s="36"/>
    </row>
    <row r="1387" spans="1:24">
      <c r="A1387" s="14"/>
      <c r="B1387" s="14"/>
      <c r="C1387" s="14"/>
      <c r="D1387" s="14"/>
      <c r="E1387" s="14"/>
      <c r="G1387" s="36"/>
      <c r="H1387" s="36"/>
      <c r="I1387" s="36"/>
      <c r="J1387" s="36"/>
      <c r="K1387" s="36"/>
      <c r="L1387" s="36"/>
      <c r="M1387" s="36"/>
      <c r="N1387" s="36"/>
      <c r="O1387" s="36"/>
      <c r="P1387" s="36"/>
      <c r="Q1387" s="36"/>
      <c r="R1387" s="36"/>
      <c r="S1387" s="36"/>
      <c r="T1387" s="36"/>
      <c r="U1387" s="36"/>
      <c r="V1387" s="36"/>
      <c r="W1387" s="36"/>
      <c r="X1387" s="36"/>
    </row>
    <row r="1388" spans="1:24">
      <c r="A1388" s="14"/>
      <c r="B1388" s="14"/>
      <c r="C1388" s="14"/>
      <c r="D1388" s="14"/>
      <c r="E1388" s="14"/>
      <c r="G1388" s="36"/>
      <c r="H1388" s="36"/>
      <c r="I1388" s="36"/>
      <c r="J1388" s="36"/>
      <c r="K1388" s="36"/>
      <c r="L1388" s="36"/>
      <c r="M1388" s="36"/>
      <c r="N1388" s="36"/>
      <c r="O1388" s="36"/>
      <c r="P1388" s="36"/>
      <c r="Q1388" s="36"/>
      <c r="R1388" s="36"/>
      <c r="S1388" s="36"/>
      <c r="T1388" s="36"/>
      <c r="U1388" s="36"/>
      <c r="V1388" s="36"/>
      <c r="W1388" s="36"/>
      <c r="X1388" s="36"/>
    </row>
    <row r="1389" spans="1:24">
      <c r="A1389" s="14"/>
      <c r="B1389" s="14"/>
      <c r="C1389" s="14"/>
      <c r="D1389" s="14"/>
      <c r="E1389" s="14"/>
      <c r="G1389" s="36"/>
      <c r="H1389" s="36"/>
      <c r="I1389" s="36"/>
      <c r="J1389" s="36"/>
      <c r="K1389" s="36"/>
      <c r="L1389" s="36"/>
      <c r="M1389" s="36"/>
      <c r="N1389" s="36"/>
      <c r="O1389" s="36"/>
      <c r="P1389" s="36"/>
      <c r="Q1389" s="36"/>
      <c r="R1389" s="36"/>
      <c r="S1389" s="36"/>
      <c r="T1389" s="36"/>
      <c r="U1389" s="36"/>
      <c r="V1389" s="36"/>
      <c r="W1389" s="36"/>
      <c r="X1389" s="36"/>
    </row>
    <row r="1390" spans="1:24">
      <c r="A1390" s="14"/>
      <c r="B1390" s="14" t="s">
        <v>1064</v>
      </c>
      <c r="C1390" s="14">
        <v>19</v>
      </c>
      <c r="D1390" s="14"/>
      <c r="E1390" s="14"/>
      <c r="G1390" s="36"/>
      <c r="H1390" s="36"/>
      <c r="I1390" s="36"/>
      <c r="J1390" s="36"/>
      <c r="K1390" s="36"/>
      <c r="L1390" s="36"/>
      <c r="M1390" s="36"/>
      <c r="N1390" s="36"/>
      <c r="O1390" s="36"/>
      <c r="P1390" s="36"/>
      <c r="Q1390" s="36"/>
      <c r="R1390" s="36"/>
      <c r="S1390" s="36"/>
      <c r="T1390" s="36"/>
      <c r="U1390" s="36"/>
      <c r="V1390" s="36"/>
      <c r="W1390" s="36"/>
      <c r="X1390" s="36"/>
    </row>
    <row r="1391" spans="1:24">
      <c r="A1391" s="14"/>
      <c r="B1391" s="14" t="s">
        <v>1065</v>
      </c>
      <c r="C1391" s="14">
        <v>171</v>
      </c>
      <c r="D1391" s="14"/>
      <c r="E1391" s="14"/>
      <c r="G1391" s="36"/>
      <c r="H1391" s="36"/>
      <c r="I1391" s="36"/>
      <c r="J1391" s="36"/>
      <c r="K1391" s="36"/>
      <c r="L1391" s="36"/>
      <c r="M1391" s="36"/>
      <c r="N1391" s="36"/>
      <c r="O1391" s="36"/>
      <c r="P1391" s="36"/>
      <c r="Q1391" s="36"/>
      <c r="R1391" s="36"/>
      <c r="S1391" s="36"/>
      <c r="T1391" s="36"/>
      <c r="U1391" s="36"/>
      <c r="V1391" s="36"/>
      <c r="W1391" s="36"/>
      <c r="X1391" s="36"/>
    </row>
    <row r="1392" spans="1:24">
      <c r="A1392" s="14"/>
      <c r="B1392" s="14"/>
      <c r="C1392" s="14"/>
      <c r="D1392" s="14"/>
      <c r="E1392" s="14"/>
      <c r="G1392" s="36"/>
      <c r="H1392" s="36"/>
      <c r="I1392" s="36"/>
      <c r="J1392" s="36"/>
      <c r="K1392" s="36"/>
      <c r="L1392" s="36"/>
      <c r="M1392" s="36"/>
      <c r="N1392" s="36"/>
      <c r="O1392" s="36"/>
      <c r="P1392" s="36"/>
      <c r="Q1392" s="36"/>
      <c r="R1392" s="36"/>
      <c r="S1392" s="36"/>
      <c r="T1392" s="36"/>
      <c r="U1392" s="36"/>
      <c r="V1392" s="36"/>
      <c r="W1392" s="36"/>
      <c r="X1392" s="36"/>
    </row>
    <row r="1393" spans="1:24">
      <c r="A1393" s="14"/>
      <c r="B1393" s="14" t="s">
        <v>982</v>
      </c>
      <c r="C1393" s="14">
        <f>COUNTIF(C6:C1388, "=1")-13</f>
        <v>248</v>
      </c>
      <c r="D1393" s="14"/>
      <c r="E1393" s="14"/>
      <c r="G1393" s="36">
        <f t="shared" ref="G1393:X1394" si="183">COUNTIFS(G$6:G$1380, "=Yes", $C$6:$C$1380,"=1")</f>
        <v>31</v>
      </c>
      <c r="H1393" s="36">
        <f t="shared" si="183"/>
        <v>31</v>
      </c>
      <c r="I1393" s="36">
        <f t="shared" si="183"/>
        <v>60</v>
      </c>
      <c r="J1393" s="36">
        <f t="shared" si="183"/>
        <v>45</v>
      </c>
      <c r="K1393" s="36">
        <f t="shared" si="183"/>
        <v>9</v>
      </c>
      <c r="L1393" s="36">
        <f t="shared" si="183"/>
        <v>39</v>
      </c>
      <c r="M1393" s="36">
        <f t="shared" si="183"/>
        <v>57</v>
      </c>
      <c r="N1393" s="36">
        <f t="shared" si="183"/>
        <v>20</v>
      </c>
      <c r="O1393" s="36">
        <f t="shared" si="183"/>
        <v>19</v>
      </c>
      <c r="P1393" s="36">
        <f t="shared" si="183"/>
        <v>21</v>
      </c>
      <c r="Q1393" s="36">
        <f t="shared" si="183"/>
        <v>1</v>
      </c>
      <c r="R1393" s="36">
        <f t="shared" si="183"/>
        <v>8</v>
      </c>
      <c r="S1393" s="36">
        <f t="shared" si="183"/>
        <v>12</v>
      </c>
      <c r="T1393" s="36">
        <f t="shared" si="183"/>
        <v>1</v>
      </c>
      <c r="U1393" s="36">
        <f t="shared" si="183"/>
        <v>23</v>
      </c>
      <c r="V1393" s="36">
        <f t="shared" si="183"/>
        <v>13</v>
      </c>
      <c r="W1393" s="36">
        <f t="shared" si="183"/>
        <v>13</v>
      </c>
      <c r="X1393" s="36">
        <f t="shared" si="183"/>
        <v>7</v>
      </c>
    </row>
    <row r="1394" spans="1:24">
      <c r="A1394" s="14"/>
      <c r="B1394" s="14" t="s">
        <v>983</v>
      </c>
      <c r="C1394" s="14">
        <f>COUNTIF(C6:C1382, "=2")-10</f>
        <v>283</v>
      </c>
      <c r="D1394" s="14"/>
      <c r="E1394" s="14"/>
      <c r="G1394" s="36">
        <f t="shared" ref="G1394:X1395" si="184">COUNTIFS(G$6:G$1380, "=Yes", $C$6:$C$1380,"=2")</f>
        <v>3</v>
      </c>
      <c r="H1394" s="36">
        <f t="shared" si="184"/>
        <v>6</v>
      </c>
      <c r="I1394" s="36">
        <f t="shared" si="184"/>
        <v>10</v>
      </c>
      <c r="J1394" s="36">
        <f t="shared" si="184"/>
        <v>2</v>
      </c>
      <c r="K1394" s="36">
        <f t="shared" si="184"/>
        <v>26</v>
      </c>
      <c r="L1394" s="36">
        <f t="shared" si="184"/>
        <v>55</v>
      </c>
      <c r="M1394" s="36">
        <f t="shared" si="184"/>
        <v>18</v>
      </c>
      <c r="N1394" s="36">
        <f t="shared" si="184"/>
        <v>8</v>
      </c>
      <c r="O1394" s="36">
        <f t="shared" si="184"/>
        <v>31</v>
      </c>
      <c r="P1394" s="36">
        <f t="shared" si="184"/>
        <v>48</v>
      </c>
      <c r="Q1394" s="36">
        <f t="shared" si="184"/>
        <v>7</v>
      </c>
      <c r="R1394" s="36">
        <f t="shared" si="184"/>
        <v>18</v>
      </c>
      <c r="S1394" s="36">
        <f t="shared" si="184"/>
        <v>20</v>
      </c>
      <c r="T1394" s="36">
        <f t="shared" si="184"/>
        <v>0</v>
      </c>
      <c r="U1394" s="36">
        <f t="shared" si="184"/>
        <v>21</v>
      </c>
      <c r="V1394" s="36">
        <f t="shared" si="184"/>
        <v>22</v>
      </c>
      <c r="W1394" s="36">
        <f t="shared" si="184"/>
        <v>32</v>
      </c>
      <c r="X1394" s="36">
        <f t="shared" si="184"/>
        <v>16</v>
      </c>
    </row>
    <row r="1395" spans="1:24">
      <c r="A1395" s="14"/>
      <c r="B1395" s="14" t="s">
        <v>984</v>
      </c>
      <c r="C1395" s="14">
        <f>COUNTIF(C6:C1382,"=3")-7</f>
        <v>522</v>
      </c>
      <c r="D1395" s="14"/>
      <c r="E1395" s="14"/>
      <c r="G1395" s="36">
        <f t="shared" ref="G1395:X1396" si="185">COUNTIFS(G$6:G$1380, "=Yes", $C$6:$C$1380,"=3")</f>
        <v>4</v>
      </c>
      <c r="H1395" s="36">
        <f t="shared" si="185"/>
        <v>7</v>
      </c>
      <c r="I1395" s="36">
        <f t="shared" si="185"/>
        <v>8</v>
      </c>
      <c r="J1395" s="36">
        <f t="shared" si="185"/>
        <v>0</v>
      </c>
      <c r="K1395" s="36">
        <f t="shared" si="185"/>
        <v>9</v>
      </c>
      <c r="L1395" s="36">
        <f t="shared" si="185"/>
        <v>33</v>
      </c>
      <c r="M1395" s="36">
        <f t="shared" si="185"/>
        <v>5</v>
      </c>
      <c r="N1395" s="36">
        <f t="shared" si="185"/>
        <v>12</v>
      </c>
      <c r="O1395" s="36">
        <f t="shared" si="185"/>
        <v>13</v>
      </c>
      <c r="P1395" s="36">
        <f t="shared" si="185"/>
        <v>22</v>
      </c>
      <c r="Q1395" s="36">
        <f t="shared" si="185"/>
        <v>16</v>
      </c>
      <c r="R1395" s="36">
        <f t="shared" si="185"/>
        <v>13</v>
      </c>
      <c r="S1395" s="36">
        <f t="shared" si="185"/>
        <v>19</v>
      </c>
      <c r="T1395" s="36">
        <f t="shared" si="185"/>
        <v>7</v>
      </c>
      <c r="U1395" s="36">
        <f t="shared" si="185"/>
        <v>32</v>
      </c>
      <c r="V1395" s="36">
        <f t="shared" si="185"/>
        <v>7</v>
      </c>
      <c r="W1395" s="36">
        <f t="shared" si="185"/>
        <v>14</v>
      </c>
      <c r="X1395" s="36">
        <f t="shared" si="185"/>
        <v>0</v>
      </c>
    </row>
    <row r="1396" spans="1:24">
      <c r="A1396" s="14"/>
      <c r="B1396" s="14" t="s">
        <v>1067</v>
      </c>
      <c r="C1396" s="14">
        <f>SUM(C1393:C1395)</f>
        <v>1053</v>
      </c>
      <c r="D1396" s="14"/>
      <c r="E1396" s="14"/>
      <c r="G1396" s="36">
        <f>SUM(G1393:G1394)</f>
        <v>34</v>
      </c>
      <c r="H1396" s="36">
        <f>SUM(H1393:H1394)</f>
        <v>37</v>
      </c>
      <c r="I1396" s="36">
        <f>SUM(I1393:I1394)</f>
        <v>70</v>
      </c>
      <c r="J1396" s="36">
        <f>SUM(J1393:J1394)</f>
        <v>47</v>
      </c>
      <c r="K1396" s="36">
        <f>SUM(K1393:K1394)</f>
        <v>35</v>
      </c>
      <c r="L1396" s="36">
        <f>SUM(L1393:L1394)</f>
        <v>94</v>
      </c>
      <c r="M1396" s="36">
        <f>SUM(M1393:M1394)</f>
        <v>75</v>
      </c>
      <c r="N1396" s="36">
        <f>SUM(N1393:N1394)</f>
        <v>28</v>
      </c>
      <c r="O1396" s="36">
        <f>SUM(O1393:O1394)</f>
        <v>50</v>
      </c>
      <c r="P1396" s="36">
        <f>SUM(P1393:P1394)</f>
        <v>69</v>
      </c>
      <c r="Q1396" s="36">
        <f>SUM(Q1393:Q1394)</f>
        <v>8</v>
      </c>
      <c r="R1396" s="36">
        <f>SUM(R1393:R1394)</f>
        <v>26</v>
      </c>
      <c r="S1396" s="36">
        <f>SUM(S1393:S1394)</f>
        <v>32</v>
      </c>
      <c r="T1396" s="36">
        <f>SUM(T1393:T1394)</f>
        <v>1</v>
      </c>
      <c r="U1396" s="36">
        <f>SUM(U1393:U1394)</f>
        <v>44</v>
      </c>
      <c r="V1396" s="36">
        <f>SUM(V1393:V1394)</f>
        <v>35</v>
      </c>
      <c r="W1396" s="36">
        <f>SUM(W1393:W1394)</f>
        <v>45</v>
      </c>
      <c r="X1396" s="36">
        <f>SUM(X1393:X1394)</f>
        <v>23</v>
      </c>
    </row>
    <row r="1397" spans="1:24">
      <c r="A1397" s="14"/>
      <c r="B1397" s="14"/>
      <c r="C1397" s="14"/>
      <c r="D1397" s="14"/>
      <c r="E1397" s="14"/>
      <c r="G1397" s="36"/>
      <c r="H1397" s="36"/>
      <c r="I1397" s="36"/>
      <c r="J1397" s="36"/>
      <c r="K1397" s="36"/>
      <c r="L1397" s="36"/>
      <c r="M1397" s="36"/>
      <c r="N1397" s="36"/>
      <c r="O1397" s="36"/>
      <c r="P1397" s="36"/>
      <c r="Q1397" s="36"/>
      <c r="R1397" s="36"/>
      <c r="S1397" s="36"/>
      <c r="T1397" s="36"/>
      <c r="U1397" s="36"/>
      <c r="V1397" s="36"/>
      <c r="W1397" s="36"/>
      <c r="X1397" s="36"/>
    </row>
    <row r="1398" spans="1:24">
      <c r="A1398" s="14"/>
      <c r="B1398" s="14" t="s">
        <v>880</v>
      </c>
      <c r="C1398" s="14">
        <f>COUNTIF(D6:D1388,"Familiarity")+6</f>
        <v>525</v>
      </c>
      <c r="D1398" s="14"/>
      <c r="E1398" s="14"/>
      <c r="G1398" s="36">
        <f t="shared" ref="G1398:X1399" si="186">COUNTIFS(G$6:G$1380, "=Yes", $D$6:$D$1380,"=Familiarity")</f>
        <v>12</v>
      </c>
      <c r="H1398" s="36">
        <f t="shared" si="186"/>
        <v>18</v>
      </c>
      <c r="I1398" s="36">
        <f t="shared" si="186"/>
        <v>27</v>
      </c>
      <c r="J1398" s="36">
        <f t="shared" si="186"/>
        <v>11</v>
      </c>
      <c r="K1398" s="36">
        <f t="shared" si="186"/>
        <v>35</v>
      </c>
      <c r="L1398" s="36">
        <f t="shared" si="186"/>
        <v>85</v>
      </c>
      <c r="M1398" s="36">
        <f t="shared" si="186"/>
        <v>24</v>
      </c>
      <c r="N1398" s="36">
        <f t="shared" si="186"/>
        <v>20</v>
      </c>
      <c r="O1398" s="36">
        <f t="shared" si="186"/>
        <v>28</v>
      </c>
      <c r="P1398" s="36">
        <f t="shared" si="186"/>
        <v>42</v>
      </c>
      <c r="Q1398" s="36">
        <f t="shared" si="186"/>
        <v>11</v>
      </c>
      <c r="R1398" s="36">
        <f t="shared" si="186"/>
        <v>21</v>
      </c>
      <c r="S1398" s="36">
        <f t="shared" si="186"/>
        <v>16</v>
      </c>
      <c r="T1398" s="36">
        <f t="shared" si="186"/>
        <v>3</v>
      </c>
      <c r="U1398" s="36">
        <f t="shared" si="186"/>
        <v>57</v>
      </c>
      <c r="V1398" s="36">
        <f t="shared" si="186"/>
        <v>24</v>
      </c>
      <c r="W1398" s="36">
        <f t="shared" si="186"/>
        <v>20</v>
      </c>
      <c r="X1398" s="36">
        <f t="shared" si="186"/>
        <v>19</v>
      </c>
    </row>
    <row r="1399" spans="1:24">
      <c r="A1399" s="16"/>
      <c r="B1399" s="16" t="s">
        <v>881</v>
      </c>
      <c r="C1399" s="16">
        <f>COUNTIF(D6:D1388,"Usage")+6</f>
        <v>375</v>
      </c>
      <c r="D1399" s="16"/>
      <c r="E1399" s="16"/>
      <c r="G1399" s="36">
        <f t="shared" ref="G1399:X1400" si="187">COUNTIFS(G$6:G$1380, "=Yes", $D$6:$D$1380,"=Usage")</f>
        <v>19</v>
      </c>
      <c r="H1399" s="36">
        <f t="shared" si="187"/>
        <v>17</v>
      </c>
      <c r="I1399" s="36">
        <f t="shared" si="187"/>
        <v>35</v>
      </c>
      <c r="J1399" s="36">
        <f t="shared" si="187"/>
        <v>25</v>
      </c>
      <c r="K1399" s="36">
        <f t="shared" si="187"/>
        <v>8</v>
      </c>
      <c r="L1399" s="36">
        <f t="shared" si="187"/>
        <v>30</v>
      </c>
      <c r="M1399" s="36">
        <f t="shared" si="187"/>
        <v>39</v>
      </c>
      <c r="N1399" s="36">
        <f t="shared" si="187"/>
        <v>14</v>
      </c>
      <c r="O1399" s="36">
        <f t="shared" si="187"/>
        <v>30</v>
      </c>
      <c r="P1399" s="36">
        <f t="shared" si="187"/>
        <v>41</v>
      </c>
      <c r="Q1399" s="36">
        <f t="shared" si="187"/>
        <v>12</v>
      </c>
      <c r="R1399" s="36">
        <f t="shared" si="187"/>
        <v>18</v>
      </c>
      <c r="S1399" s="36">
        <f t="shared" si="187"/>
        <v>25</v>
      </c>
      <c r="T1399" s="36">
        <f t="shared" si="187"/>
        <v>5</v>
      </c>
      <c r="U1399" s="36">
        <f t="shared" si="187"/>
        <v>18</v>
      </c>
      <c r="V1399" s="36">
        <f t="shared" si="187"/>
        <v>12</v>
      </c>
      <c r="W1399" s="36">
        <f t="shared" si="187"/>
        <v>33</v>
      </c>
      <c r="X1399" s="36">
        <f t="shared" si="187"/>
        <v>2</v>
      </c>
    </row>
    <row r="1400" spans="1:24">
      <c r="A1400" s="16"/>
      <c r="B1400" s="16" t="s">
        <v>882</v>
      </c>
      <c r="C1400" s="16">
        <f>COUNTIF(D6:D1388,"Assessment")+12</f>
        <v>163</v>
      </c>
      <c r="D1400" s="16"/>
      <c r="E1400" s="16"/>
      <c r="G1400" s="36">
        <f t="shared" ref="G1400:X1401" si="188">COUNTIFS(G$6:G$1380, "=Yes", $D$6:$D$1380,"=Assessment")</f>
        <v>7</v>
      </c>
      <c r="H1400" s="36">
        <f t="shared" si="188"/>
        <v>8</v>
      </c>
      <c r="I1400" s="36">
        <f t="shared" si="188"/>
        <v>13</v>
      </c>
      <c r="J1400" s="36">
        <f t="shared" si="188"/>
        <v>10</v>
      </c>
      <c r="K1400" s="36">
        <f t="shared" si="188"/>
        <v>1</v>
      </c>
      <c r="L1400" s="36">
        <f t="shared" si="188"/>
        <v>12</v>
      </c>
      <c r="M1400" s="36">
        <f t="shared" si="188"/>
        <v>10</v>
      </c>
      <c r="N1400" s="36">
        <f t="shared" si="188"/>
        <v>6</v>
      </c>
      <c r="O1400" s="36">
        <f t="shared" si="188"/>
        <v>5</v>
      </c>
      <c r="P1400" s="36">
        <f t="shared" si="188"/>
        <v>8</v>
      </c>
      <c r="Q1400" s="36">
        <f t="shared" si="188"/>
        <v>1</v>
      </c>
      <c r="R1400" s="36">
        <f t="shared" si="188"/>
        <v>0</v>
      </c>
      <c r="S1400" s="36">
        <f t="shared" si="188"/>
        <v>7</v>
      </c>
      <c r="T1400" s="36">
        <f t="shared" si="188"/>
        <v>0</v>
      </c>
      <c r="U1400" s="36">
        <f t="shared" si="188"/>
        <v>1</v>
      </c>
      <c r="V1400" s="36">
        <f t="shared" si="188"/>
        <v>6</v>
      </c>
      <c r="W1400" s="36">
        <f t="shared" si="188"/>
        <v>6</v>
      </c>
      <c r="X1400" s="36">
        <f t="shared" si="188"/>
        <v>2</v>
      </c>
    </row>
  </sheetData>
  <conditionalFormatting sqref="A6:F1400 Y6:AJ1400 G6:X1392">
    <cfRule type="expression" dxfId="5" priority="1" stopIfTrue="1">
      <formula>AND(OR($C$2="ON",$C$2="on",$C$2="On"),LEN(TRIM($E6))&gt;0,$C6=1,$F6&lt;1)</formula>
    </cfRule>
    <cfRule type="expression" dxfId="4" priority="2" stopIfTrue="1">
      <formula>AND(OR($C$2="ON",$C$2="on",$C$2="On"),LEN(TRIM($E6))&gt;0,$C6=2,$F6&lt;1)</formula>
    </cfRule>
    <cfRule type="expression" dxfId="3" priority="3" stopIfTrue="1">
      <formula>AND(OR($C$2="REV",$C$2="rev",$C$2="Rev"),$F6&gt;0)</formula>
    </cfRule>
  </conditionalFormatting>
  <conditionalFormatting sqref="G1393:X1399">
    <cfRule type="expression" dxfId="2" priority="4" stopIfTrue="1">
      <formula>AND(OR($C$2="ON",$C$2="on",$C$2="On"),LEN(TRIM($E1394))&gt;0,$C1394=1,$F1394&lt;1)</formula>
    </cfRule>
    <cfRule type="expression" dxfId="1" priority="5" stopIfTrue="1">
      <formula>AND(OR($C$2="ON",$C$2="on",$C$2="On"),LEN(TRIM($E1394))&gt;0,$C1394=2,$F1394&lt;1)</formula>
    </cfRule>
    <cfRule type="expression" dxfId="0" priority="6" stopIfTrue="1">
      <formula>AND(OR($C$2="REV",$C$2="rev",$C$2="Rev"),$F1394&gt;0)</formula>
    </cfRule>
  </conditionalFormatting>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sheetPr codeName="Sheet1"/>
  <dimension ref="A1:K21"/>
  <sheetViews>
    <sheetView workbookViewId="0">
      <selection activeCell="A15" sqref="A15"/>
    </sheetView>
  </sheetViews>
  <sheetFormatPr defaultRowHeight="12.75"/>
  <cols>
    <col min="1" max="1" width="99.42578125" customWidth="1"/>
  </cols>
  <sheetData>
    <row r="1" spans="1:2">
      <c r="A1" s="11" t="s">
        <v>975</v>
      </c>
    </row>
    <row r="2" spans="1:2">
      <c r="A2" s="11"/>
    </row>
    <row r="3" spans="1:2" ht="66.75" customHeight="1">
      <c r="A3" s="10" t="s">
        <v>977</v>
      </c>
      <c r="B3" t="s">
        <v>976</v>
      </c>
    </row>
    <row r="4" spans="1:2" ht="54.75" customHeight="1">
      <c r="A4" s="10" t="s">
        <v>978</v>
      </c>
    </row>
    <row r="5" spans="1:2" ht="29.25" customHeight="1">
      <c r="A5" s="10" t="s">
        <v>979</v>
      </c>
    </row>
    <row r="6" spans="1:2" ht="27.75" customHeight="1">
      <c r="A6" s="10" t="s">
        <v>980</v>
      </c>
    </row>
    <row r="7" spans="1:2" s="14" customFormat="1" ht="27.75" customHeight="1">
      <c r="A7" s="23" t="s">
        <v>1061</v>
      </c>
    </row>
    <row r="8" spans="1:2" ht="45" customHeight="1">
      <c r="A8" s="10" t="s">
        <v>1062</v>
      </c>
    </row>
    <row r="9" spans="1:2" ht="54" customHeight="1">
      <c r="A9" s="23" t="s">
        <v>1063</v>
      </c>
    </row>
    <row r="10" spans="1:2" ht="38.25">
      <c r="A10" s="23" t="s">
        <v>981</v>
      </c>
    </row>
    <row r="11" spans="1:2">
      <c r="A11" s="11"/>
    </row>
    <row r="12" spans="1:2">
      <c r="A12" s="11"/>
    </row>
    <row r="13" spans="1:2">
      <c r="A13" s="11"/>
    </row>
    <row r="14" spans="1:2">
      <c r="A14" s="11"/>
    </row>
    <row r="15" spans="1:2">
      <c r="A15" s="11"/>
    </row>
    <row r="16" spans="1:2">
      <c r="A16" s="11"/>
    </row>
    <row r="17" spans="1:11">
      <c r="A17" s="11"/>
      <c r="G17" s="1"/>
      <c r="H17" s="1"/>
      <c r="I17" s="1"/>
      <c r="J17" s="1"/>
      <c r="K17" s="1"/>
    </row>
    <row r="18" spans="1:11">
      <c r="A18" s="11"/>
      <c r="G18" s="2"/>
      <c r="H18" s="2"/>
      <c r="I18" s="1"/>
      <c r="J18" s="1"/>
      <c r="K18" s="1"/>
    </row>
    <row r="19" spans="1:11">
      <c r="A19" s="11"/>
    </row>
    <row r="20" spans="1:11">
      <c r="A20" s="11"/>
    </row>
    <row r="21" spans="1:11">
      <c r="A21" s="11"/>
    </row>
  </sheetData>
  <conditionalFormatting sqref="G18:K18">
    <cfRule type="expression" dxfId="7" priority="1" stopIfTrue="1">
      <formula>AND(OR($C$2="ON",$C$2="on",$C$2="On"),LEN(TRIM($E18))&gt;0,$C18=1,$F18&lt;1)</formula>
    </cfRule>
    <cfRule type="expression" dxfId="6" priority="2" stopIfTrue="1">
      <formula>AND(OR($C$2="ON",$C$2="on",$C$2="On"),LEN(TRIM($E18))&gt;0,$C18=2,$F18&lt;1)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3:C7"/>
  <sheetViews>
    <sheetView workbookViewId="0">
      <selection activeCell="A8" sqref="A8"/>
    </sheetView>
  </sheetViews>
  <sheetFormatPr defaultRowHeight="12.75"/>
  <cols>
    <col min="1" max="1" width="10.140625" bestFit="1" customWidth="1"/>
  </cols>
  <sheetData>
    <row r="3" spans="1:3">
      <c r="A3" s="34">
        <v>41173</v>
      </c>
      <c r="B3" t="s">
        <v>1171</v>
      </c>
      <c r="C3" t="s">
        <v>1172</v>
      </c>
    </row>
    <row r="4" spans="1:3">
      <c r="A4" s="34">
        <v>41195</v>
      </c>
      <c r="B4" t="s">
        <v>1173</v>
      </c>
      <c r="C4" t="s">
        <v>1174</v>
      </c>
    </row>
    <row r="5" spans="1:3">
      <c r="A5" s="34">
        <v>41209</v>
      </c>
      <c r="B5" t="s">
        <v>1171</v>
      </c>
      <c r="C5" t="s">
        <v>1175</v>
      </c>
    </row>
    <row r="6" spans="1:3">
      <c r="A6" s="34">
        <v>41217</v>
      </c>
      <c r="B6" t="s">
        <v>1171</v>
      </c>
      <c r="C6" t="s">
        <v>1176</v>
      </c>
    </row>
    <row r="7" spans="1:3">
      <c r="A7" s="34">
        <v>41396</v>
      </c>
      <c r="B7" t="s">
        <v>1173</v>
      </c>
      <c r="C7" t="s">
        <v>1280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LearningOutcomes</vt:lpstr>
      <vt:lpstr>CurriculumSummary</vt:lpstr>
      <vt:lpstr>CurriculumDetail</vt:lpstr>
      <vt:lpstr>UsageNotes</vt:lpstr>
      <vt:lpstr>ModificationNotes</vt:lpstr>
      <vt:lpstr>id.12b5c88c11ba</vt:lpstr>
      <vt:lpstr>id.35fa8bd88dd8</vt:lpstr>
      <vt:lpstr>id.e26ebf1d16c7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Roach</dc:creator>
  <cp:lastModifiedBy>walker</cp:lastModifiedBy>
  <dcterms:created xsi:type="dcterms:W3CDTF">2012-08-03T04:06:00Z</dcterms:created>
  <dcterms:modified xsi:type="dcterms:W3CDTF">2013-08-01T21:07:13Z</dcterms:modified>
</cp:coreProperties>
</file>